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ka\Documents\Business\DYW\Commercial Documents\Website Cost Calculator\Quotes Excel Sheets\"/>
    </mc:Choice>
  </mc:AlternateContent>
  <xr:revisionPtr revIDLastSave="0" documentId="13_ncr:1_{4FF5ADB7-0676-46D1-A98E-582E90530293}" xr6:coauthVersionLast="47" xr6:coauthVersionMax="47" xr10:uidLastSave="{00000000-0000-0000-0000-000000000000}"/>
  <bookViews>
    <workbookView showHorizontalScroll="0" showSheetTabs="0" xWindow="-120" yWindow="-120" windowWidth="20730" windowHeight="11160" autoFilterDateGrouping="0" xr2:uid="{299ABE7F-6FC5-4490-BDD1-874CABADC18E}"/>
  </bookViews>
  <sheets>
    <sheet name="Estimation" sheetId="1" r:id="rId1"/>
    <sheet name="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G43" i="1" s="1"/>
  <c r="D43" i="1"/>
  <c r="D51" i="1"/>
  <c r="C15" i="1"/>
  <c r="D35" i="1"/>
  <c r="E35" i="1"/>
  <c r="G35" i="1" s="1"/>
  <c r="E36" i="1"/>
  <c r="D36" i="1"/>
  <c r="G36" i="1" s="1"/>
  <c r="E27" i="1"/>
  <c r="D27" i="1"/>
  <c r="G27" i="1" s="1"/>
  <c r="C22" i="1"/>
  <c r="D31" i="1"/>
  <c r="D15" i="1"/>
  <c r="E15" i="1"/>
  <c r="G15" i="1" l="1"/>
  <c r="C33" i="1"/>
  <c r="D33" i="1" s="1"/>
  <c r="E33" i="1"/>
  <c r="G33" i="1" l="1"/>
  <c r="E50" i="1"/>
  <c r="D50" i="1"/>
  <c r="G50" i="1" l="1"/>
  <c r="E51" i="1"/>
  <c r="C38" i="1" l="1"/>
  <c r="D38" i="1" s="1"/>
  <c r="C32" i="1"/>
  <c r="C31" i="1"/>
  <c r="C29" i="1"/>
  <c r="D22" i="1"/>
  <c r="E38" i="1" l="1"/>
  <c r="G38" i="1"/>
  <c r="E22" i="1"/>
  <c r="G22" i="1" s="1"/>
  <c r="C20" i="1"/>
  <c r="C21" i="1"/>
  <c r="C19" i="1"/>
  <c r="E13" i="1"/>
  <c r="D13" i="1" l="1"/>
  <c r="G13" i="1" s="1"/>
  <c r="D29" i="1"/>
  <c r="E29" i="1"/>
  <c r="E49" i="1"/>
  <c r="E48" i="1"/>
  <c r="D49" i="1"/>
  <c r="D48" i="1"/>
  <c r="E44" i="1"/>
  <c r="D44" i="1"/>
  <c r="E30" i="1"/>
  <c r="E31" i="1"/>
  <c r="E32" i="1"/>
  <c r="E34" i="1"/>
  <c r="E37" i="1"/>
  <c r="D30" i="1"/>
  <c r="D32" i="1"/>
  <c r="D34" i="1"/>
  <c r="D37" i="1"/>
  <c r="E28" i="1"/>
  <c r="D28" i="1"/>
  <c r="D26" i="1"/>
  <c r="E26" i="1"/>
  <c r="E20" i="1"/>
  <c r="E21" i="1"/>
  <c r="D20" i="1"/>
  <c r="D21" i="1"/>
  <c r="E19" i="1"/>
  <c r="D19" i="1"/>
  <c r="E14" i="1"/>
  <c r="D14" i="1"/>
  <c r="G26" i="1" l="1"/>
  <c r="G37" i="1"/>
  <c r="G34" i="1"/>
  <c r="G30" i="1"/>
  <c r="G49" i="1"/>
  <c r="G21" i="1"/>
  <c r="G20" i="1"/>
  <c r="G31" i="1"/>
  <c r="G19" i="1"/>
  <c r="G28" i="1"/>
  <c r="G44" i="1"/>
  <c r="G14" i="1"/>
  <c r="G55" i="1" s="1"/>
  <c r="G32" i="1"/>
  <c r="G42" i="1"/>
  <c r="G48" i="1"/>
  <c r="G29" i="1"/>
  <c r="G51" i="1"/>
  <c r="G58" i="1" l="1"/>
  <c r="G56" i="1"/>
  <c r="G57" i="1"/>
  <c r="G59" i="1"/>
  <c r="G53" i="1"/>
</calcChain>
</file>

<file path=xl/sharedStrings.xml><?xml version="1.0" encoding="utf-8"?>
<sst xmlns="http://schemas.openxmlformats.org/spreadsheetml/2006/main" count="122" uniqueCount="87">
  <si>
    <t>Frais de Projet (Recherche, Rendez-vous téléphoniques,…)</t>
  </si>
  <si>
    <t>Réalisation des Maquettes</t>
  </si>
  <si>
    <t>Cahier des Charges</t>
  </si>
  <si>
    <t>Phase de dévelopement du projet - Test d'acceptation</t>
  </si>
  <si>
    <t>Agence</t>
  </si>
  <si>
    <t>Options</t>
  </si>
  <si>
    <t>Modele de site Standard</t>
  </si>
  <si>
    <t>Modele de site Personnalisée</t>
  </si>
  <si>
    <t>Modele de site sur Mesure</t>
  </si>
  <si>
    <t>OPTIONS</t>
  </si>
  <si>
    <t>Taux horaire</t>
  </si>
  <si>
    <t>Type de Prestataire</t>
  </si>
  <si>
    <t>Nombre de Pages</t>
  </si>
  <si>
    <t>Blog</t>
  </si>
  <si>
    <t>Forum</t>
  </si>
  <si>
    <t>Simple E-commerce solution: Vente en ligne    (&lt;=10 Servives/Produits)</t>
  </si>
  <si>
    <t>E-commerce solution Multiple: Vente en ligne (&gt;10-30 Servives/Produits)</t>
  </si>
  <si>
    <t>Inerface Smartphone</t>
  </si>
  <si>
    <t>Systeme de Réservation en ligne</t>
  </si>
  <si>
    <t>Fenetre de Contact Instantanée (Assistance chat)</t>
  </si>
  <si>
    <t>Gallerie d'images déroulante (Carroussel)</t>
  </si>
  <si>
    <t>Nom de Domaine + Hébergement (Premiere Année)</t>
  </si>
  <si>
    <t>Web Marketing</t>
  </si>
  <si>
    <t>Portail Web (Code d'accés MEMBRE)</t>
  </si>
  <si>
    <t xml:space="preserve">Formation Digital Marketing </t>
  </si>
  <si>
    <t>Heure / page</t>
  </si>
  <si>
    <t>Fixed Price</t>
  </si>
  <si>
    <t>DYW</t>
  </si>
  <si>
    <r>
      <t>Option Référencement Starter Plan /</t>
    </r>
    <r>
      <rPr>
        <b/>
        <i/>
        <sz val="12"/>
        <color theme="7" tint="0.39997558519241921"/>
        <rFont val="Calibri"/>
        <family val="2"/>
        <scheme val="minor"/>
      </rPr>
      <t xml:space="preserve"> Mensuel</t>
    </r>
  </si>
  <si>
    <r>
      <t>Campagne Google Adwords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(Frais de pub non inclus)</t>
    </r>
  </si>
  <si>
    <r>
      <t>Marketing Digital Réseaux Sociaux /</t>
    </r>
    <r>
      <rPr>
        <b/>
        <i/>
        <sz val="12"/>
        <color theme="7" tint="0.39997558519241921"/>
        <rFont val="Calibri"/>
        <family val="2"/>
        <scheme val="minor"/>
      </rPr>
      <t xml:space="preserve"> Mensuel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(Frais de pub non inclus)</t>
    </r>
  </si>
  <si>
    <r>
      <t xml:space="preserve">Administration du site Web / </t>
    </r>
    <r>
      <rPr>
        <b/>
        <i/>
        <sz val="12"/>
        <color theme="7" tint="0.39997558519241921"/>
        <rFont val="Calibri"/>
        <family val="2"/>
        <scheme val="minor"/>
      </rPr>
      <t>Mensuel</t>
    </r>
  </si>
  <si>
    <t>Optimisation du Référencement De Votre Site</t>
  </si>
  <si>
    <t>Optimisation du Contenu de votre Site</t>
  </si>
  <si>
    <t>Plan Social Marketing</t>
  </si>
  <si>
    <t>Formation Marketing Agence</t>
  </si>
  <si>
    <t>Formation Marketing DYW</t>
  </si>
  <si>
    <t>Site Multi Langues - Traduction des pages - Anglais ou (et) Espagnole</t>
  </si>
  <si>
    <t>Hours of Work</t>
  </si>
  <si>
    <t>Agency</t>
  </si>
  <si>
    <t>Prices</t>
  </si>
  <si>
    <t>Design &amp; Pages Set up</t>
  </si>
  <si>
    <t>Yes</t>
  </si>
  <si>
    <t>No</t>
  </si>
  <si>
    <t>Content Optimization of your Website</t>
  </si>
  <si>
    <t>Basic E-commerce solution: Online Shop    (&lt;=10 Servives/Products)</t>
  </si>
  <si>
    <t>E-commerce Advanced solution: Online Shop (&gt;10-30 Services/Products)</t>
  </si>
  <si>
    <t>Multi Languages Site - Translations of Pages - French or (and) Spanish</t>
  </si>
  <si>
    <r>
      <t xml:space="preserve">* Domain Name + Web Hosting (First Year) </t>
    </r>
    <r>
      <rPr>
        <b/>
        <i/>
        <sz val="9"/>
        <color theme="0"/>
        <rFont val="Calibri"/>
        <family val="2"/>
        <scheme val="minor"/>
      </rPr>
      <t xml:space="preserve"> </t>
    </r>
    <r>
      <rPr>
        <b/>
        <i/>
        <sz val="9"/>
        <color theme="0"/>
        <rFont val="Calibri"/>
        <family val="2"/>
      </rPr>
      <t xml:space="preserve">Prices may vary depending on Domain Cost </t>
    </r>
  </si>
  <si>
    <r>
      <t>Google Referencing Starter Plan /</t>
    </r>
    <r>
      <rPr>
        <b/>
        <i/>
        <sz val="12"/>
        <color theme="7" tint="0.39997558519241921"/>
        <rFont val="Calibri"/>
        <family val="2"/>
        <scheme val="minor"/>
      </rPr>
      <t xml:space="preserve"> Monthly</t>
    </r>
  </si>
  <si>
    <r>
      <t>Google Adwords Campaign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(Ads costs not included)</t>
    </r>
  </si>
  <si>
    <r>
      <t xml:space="preserve">Digital Marketing Course </t>
    </r>
    <r>
      <rPr>
        <b/>
        <i/>
        <sz val="10"/>
        <color theme="0"/>
        <rFont val="Calibri"/>
        <family val="2"/>
      </rPr>
      <t>(2 months Course and support)</t>
    </r>
  </si>
  <si>
    <t>Project Management</t>
  </si>
  <si>
    <t>Assistance Options</t>
  </si>
  <si>
    <t>Website Options</t>
  </si>
  <si>
    <t>* The Domain Name and Web Hosting registrations will be done under your name and email at your own expense.</t>
  </si>
  <si>
    <t>150 will be deducted from the Total Quoted and Approuved  Price . This figure is an estimated price for you to take it in account in your Budget.</t>
  </si>
  <si>
    <t>Compulsory</t>
  </si>
  <si>
    <t>Complusory</t>
  </si>
  <si>
    <t>Digital Agencies</t>
  </si>
  <si>
    <t xml:space="preserve">    Type of Provider</t>
  </si>
  <si>
    <t xml:space="preserve">    Number of Pages</t>
  </si>
  <si>
    <t xml:space="preserve">        </t>
  </si>
  <si>
    <r>
      <t xml:space="preserve">                                                                                     </t>
    </r>
    <r>
      <rPr>
        <b/>
        <i/>
        <sz val="18"/>
        <color theme="1"/>
        <rFont val="Calibri"/>
        <family val="2"/>
      </rPr>
      <t>For more information,</t>
    </r>
  </si>
  <si>
    <t>Content Optimization Pack - for Google search</t>
  </si>
  <si>
    <t>Google Analytics + Google seacrh Console Set up</t>
  </si>
  <si>
    <t>Basic Online Booking System</t>
  </si>
  <si>
    <t>Live chat Window</t>
  </si>
  <si>
    <t xml:space="preserve">Pop up Window Appearing </t>
  </si>
  <si>
    <t>Web Portal (MEMBER Access Code)</t>
  </si>
  <si>
    <t>Thank you Page - Submited (after Contact Form submited or any action)</t>
  </si>
  <si>
    <t>Project Management Fees (Research, Phone Meetings,…)</t>
  </si>
  <si>
    <t>Mock up Drafting - Choose from 3 Drafts - OPTIONAL</t>
  </si>
  <si>
    <t>Develepmont Stage - Modificacions</t>
  </si>
  <si>
    <t>Option 1 - Standard Website Framework</t>
  </si>
  <si>
    <t>Option 2- Customized Website Framework</t>
  </si>
  <si>
    <t>Option 3 - Tailored Webiste Design Framework</t>
  </si>
  <si>
    <t>3 Blog Targeted Articles Google Optimized</t>
  </si>
  <si>
    <t>Google Analytics + Google seacrh Console Tools Set up</t>
  </si>
  <si>
    <t>Forum integration</t>
  </si>
  <si>
    <t>Sliding Pictures Gallery (Carroussel)</t>
  </si>
  <si>
    <r>
      <t>Basic Social Media Digital Marketing /</t>
    </r>
    <r>
      <rPr>
        <b/>
        <i/>
        <sz val="12"/>
        <color theme="7" tint="0.39997558519241921"/>
        <rFont val="Calibri"/>
        <family val="2"/>
        <scheme val="minor"/>
      </rPr>
      <t xml:space="preserve"> Mensuel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(Ads costs not included)</t>
    </r>
  </si>
  <si>
    <t>Breakdown of the costs of Services Selected</t>
  </si>
  <si>
    <t xml:space="preserve">TOTAL ESTIMATED BUDGET </t>
  </si>
  <si>
    <r>
      <t xml:space="preserve">Website Speed Optimization (Google Speed Test) / </t>
    </r>
    <r>
      <rPr>
        <b/>
        <i/>
        <sz val="12"/>
        <color theme="7" tint="0.59999389629810485"/>
        <rFont val="Calibri"/>
        <family val="2"/>
      </rPr>
      <t>Yearly</t>
    </r>
    <r>
      <rPr>
        <b/>
        <i/>
        <sz val="12"/>
        <color theme="0"/>
        <rFont val="Calibri"/>
        <family val="2"/>
        <scheme val="minor"/>
      </rPr>
      <t xml:space="preserve"> </t>
    </r>
  </si>
  <si>
    <t>Assistance and Maintenace Options</t>
  </si>
  <si>
    <r>
      <t xml:space="preserve">Website Maintenance Management (Including Speed Website) / </t>
    </r>
    <r>
      <rPr>
        <b/>
        <i/>
        <sz val="12"/>
        <color theme="7" tint="0.39997558519241921"/>
        <rFont val="Calibri"/>
        <family val="2"/>
        <scheme val="minor"/>
      </rPr>
      <t>Monthly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</si>
</sst>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_);_([$€-2]\ * \(#,##0\);_([$€-2]\ * &quot;-&quot;_);_(@_)"/>
    <numFmt numFmtId="165" formatCode="[$€-2]\ 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6"/>
      <color rgb="FFD341A9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i/>
      <sz val="22"/>
      <color rgb="FFD341A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3"/>
      <color theme="0" tint="-0.499984740745262"/>
      <name val="Calibri"/>
      <family val="2"/>
      <scheme val="minor"/>
    </font>
    <font>
      <b/>
      <i/>
      <sz val="12"/>
      <color theme="7" tint="0.3999755851924192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4"/>
      <color theme="7" tint="0.59999389629810485"/>
      <name val="Calibri"/>
      <family val="2"/>
      <scheme val="minor"/>
    </font>
    <font>
      <b/>
      <sz val="11"/>
      <color rgb="FFD341A9"/>
      <name val="Calibri"/>
      <family val="2"/>
      <scheme val="minor"/>
    </font>
    <font>
      <b/>
      <i/>
      <sz val="10"/>
      <color theme="0"/>
      <name val="Calibri"/>
      <family val="2"/>
    </font>
    <font>
      <b/>
      <i/>
      <sz val="9"/>
      <color theme="0"/>
      <name val="Calibri"/>
      <family val="2"/>
    </font>
    <font>
      <b/>
      <i/>
      <sz val="9"/>
      <color theme="0"/>
      <name val="Calibri"/>
      <family val="2"/>
      <scheme val="minor"/>
    </font>
    <font>
      <b/>
      <sz val="16"/>
      <color theme="3" tint="0.39997558519241921"/>
      <name val="Arial Rounded MT Bold"/>
      <family val="2"/>
    </font>
    <font>
      <b/>
      <i/>
      <sz val="18"/>
      <color theme="1"/>
      <name val="Calibri"/>
      <family val="2"/>
    </font>
    <font>
      <b/>
      <i/>
      <sz val="18"/>
      <color theme="1"/>
      <name val="Calibri"/>
      <family val="2"/>
      <scheme val="minor"/>
    </font>
    <font>
      <b/>
      <sz val="11"/>
      <color theme="1" tint="0.34998626667073579"/>
      <name val="Comic Sans MS"/>
      <family val="4"/>
    </font>
    <font>
      <b/>
      <i/>
      <sz val="14"/>
      <name val="Calibri"/>
      <family val="2"/>
      <scheme val="minor"/>
    </font>
    <font>
      <b/>
      <i/>
      <sz val="12"/>
      <color theme="7" tint="0.5999938962981048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341A9"/>
        <bgColor indexed="64"/>
      </patternFill>
    </fill>
    <fill>
      <patternFill patternType="solid">
        <fgColor rgb="FFE692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9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10" fillId="3" borderId="0" xfId="2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65" fontId="0" fillId="0" borderId="0" xfId="0" applyNumberFormat="1"/>
    <xf numFmtId="0" fontId="7" fillId="6" borderId="11" xfId="3" applyFont="1" applyFill="1" applyBorder="1"/>
    <xf numFmtId="0" fontId="7" fillId="6" borderId="12" xfId="3" applyFont="1" applyFill="1" applyBorder="1"/>
    <xf numFmtId="0" fontId="7" fillId="6" borderId="13" xfId="3" applyFont="1" applyFill="1" applyBorder="1"/>
    <xf numFmtId="0" fontId="10" fillId="0" borderId="0" xfId="2" applyFont="1" applyFill="1" applyAlignment="1">
      <alignment horizontal="center" vertical="center"/>
    </xf>
    <xf numFmtId="0" fontId="8" fillId="5" borderId="0" xfId="2" applyNumberFormat="1" applyFont="1" applyFill="1" applyAlignment="1">
      <alignment horizontal="center" vertical="distributed"/>
    </xf>
    <xf numFmtId="0" fontId="8" fillId="5" borderId="0" xfId="2" applyFont="1" applyFill="1" applyAlignment="1">
      <alignment horizontal="center" vertical="center"/>
    </xf>
    <xf numFmtId="0" fontId="8" fillId="5" borderId="0" xfId="2" applyFont="1" applyFill="1" applyAlignment="1">
      <alignment horizontal="center" vertical="distributed"/>
    </xf>
    <xf numFmtId="0" fontId="8" fillId="0" borderId="0" xfId="2" applyFont="1" applyFill="1" applyAlignment="1">
      <alignment horizontal="center" vertical="distributed"/>
    </xf>
    <xf numFmtId="0" fontId="5" fillId="0" borderId="0" xfId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2" applyNumberFormat="1" applyFont="1" applyFill="1" applyAlignment="1">
      <alignment horizontal="center" vertical="distributed"/>
    </xf>
    <xf numFmtId="0" fontId="8" fillId="0" borderId="0" xfId="2" applyFont="1" applyFill="1" applyAlignment="1">
      <alignment horizontal="center" vertical="center"/>
    </xf>
    <xf numFmtId="0" fontId="7" fillId="6" borderId="14" xfId="3" applyFont="1" applyFill="1" applyBorder="1"/>
    <xf numFmtId="0" fontId="7" fillId="6" borderId="15" xfId="3" applyFont="1" applyFill="1" applyBorder="1"/>
    <xf numFmtId="0" fontId="7" fillId="6" borderId="16" xfId="3" applyFont="1" applyFill="1" applyBorder="1"/>
    <xf numFmtId="0" fontId="14" fillId="0" borderId="0" xfId="0" applyFont="1" applyAlignment="1">
      <alignment horizontal="center" vertical="center"/>
    </xf>
    <xf numFmtId="0" fontId="10" fillId="3" borderId="0" xfId="2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1" fillId="8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8" fillId="0" borderId="0" xfId="2" applyFont="1" applyFill="1" applyAlignment="1">
      <alignment horizontal="center"/>
    </xf>
    <xf numFmtId="0" fontId="7" fillId="6" borderId="17" xfId="3" applyFont="1" applyFill="1" applyBorder="1"/>
    <xf numFmtId="0" fontId="23" fillId="5" borderId="0" xfId="2" applyFont="1" applyFill="1" applyAlignment="1">
      <alignment horizontal="center" vertical="distributed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12" fillId="9" borderId="8" xfId="0" applyNumberFormat="1" applyFont="1" applyFill="1" applyBorder="1" applyAlignment="1">
      <alignment horizontal="center" vertical="center"/>
    </xf>
    <xf numFmtId="0" fontId="0" fillId="9" borderId="3" xfId="0" applyNumberFormat="1" applyFill="1" applyBorder="1" applyAlignment="1" applyProtection="1">
      <alignment horizontal="center" vertical="center"/>
      <protection hidden="1"/>
    </xf>
    <xf numFmtId="0" fontId="0" fillId="9" borderId="6" xfId="0" applyNumberFormat="1" applyFill="1" applyBorder="1" applyAlignment="1" applyProtection="1">
      <alignment horizontal="center" vertical="center"/>
      <protection hidden="1"/>
    </xf>
    <xf numFmtId="0" fontId="0" fillId="9" borderId="8" xfId="0" applyNumberFormat="1" applyFill="1" applyBorder="1" applyAlignment="1" applyProtection="1">
      <alignment horizontal="center" vertical="center"/>
      <protection hidden="1"/>
    </xf>
    <xf numFmtId="0" fontId="12" fillId="9" borderId="3" xfId="0" applyNumberFormat="1" applyFont="1" applyFill="1" applyBorder="1" applyAlignment="1" applyProtection="1">
      <alignment horizontal="center" vertical="center"/>
      <protection hidden="1"/>
    </xf>
    <xf numFmtId="0" fontId="4" fillId="9" borderId="6" xfId="0" applyNumberFormat="1" applyFont="1" applyFill="1" applyBorder="1" applyAlignment="1" applyProtection="1">
      <alignment horizontal="center" vertical="center"/>
      <protection hidden="1"/>
    </xf>
    <xf numFmtId="0" fontId="12" fillId="9" borderId="8" xfId="0" applyNumberFormat="1" applyFont="1" applyFill="1" applyBorder="1" applyAlignment="1" applyProtection="1">
      <alignment horizontal="center" vertical="center"/>
      <protection hidden="1"/>
    </xf>
    <xf numFmtId="0" fontId="0" fillId="10" borderId="3" xfId="0" applyNumberFormat="1" applyFill="1" applyBorder="1" applyAlignment="1">
      <alignment horizontal="center" vertical="center"/>
    </xf>
    <xf numFmtId="0" fontId="4" fillId="0" borderId="0" xfId="0" applyFont="1"/>
    <xf numFmtId="3" fontId="0" fillId="9" borderId="4" xfId="0" applyNumberFormat="1" applyFill="1" applyBorder="1" applyAlignment="1" applyProtection="1">
      <alignment horizontal="center" vertical="center"/>
      <protection hidden="1"/>
    </xf>
    <xf numFmtId="3" fontId="24" fillId="9" borderId="5" xfId="0" applyNumberFormat="1" applyFont="1" applyFill="1" applyBorder="1" applyAlignment="1" applyProtection="1">
      <alignment horizontal="center" vertical="center"/>
      <protection hidden="1"/>
    </xf>
    <xf numFmtId="3" fontId="0" fillId="9" borderId="1" xfId="0" applyNumberFormat="1" applyFill="1" applyBorder="1" applyAlignment="1" applyProtection="1">
      <alignment horizontal="center" vertical="center"/>
      <protection hidden="1"/>
    </xf>
    <xf numFmtId="3" fontId="24" fillId="9" borderId="7" xfId="0" applyNumberFormat="1" applyFont="1" applyFill="1" applyBorder="1" applyAlignment="1" applyProtection="1">
      <alignment horizontal="center" vertical="center"/>
      <protection hidden="1"/>
    </xf>
    <xf numFmtId="3" fontId="0" fillId="9" borderId="9" xfId="0" applyNumberFormat="1" applyFill="1" applyBorder="1" applyAlignment="1" applyProtection="1">
      <alignment horizontal="center" vertical="center"/>
      <protection hidden="1"/>
    </xf>
    <xf numFmtId="3" fontId="24" fillId="9" borderId="10" xfId="0" applyNumberFormat="1" applyFont="1" applyFill="1" applyBorder="1" applyAlignment="1" applyProtection="1">
      <alignment horizontal="center" vertical="center"/>
      <protection hidden="1"/>
    </xf>
    <xf numFmtId="3" fontId="2" fillId="9" borderId="3" xfId="0" applyNumberFormat="1" applyFont="1" applyFill="1" applyBorder="1" applyAlignment="1" applyProtection="1">
      <alignment horizontal="center" vertical="center"/>
      <protection hidden="1"/>
    </xf>
    <xf numFmtId="3" fontId="2" fillId="9" borderId="6" xfId="0" applyNumberFormat="1" applyFont="1" applyFill="1" applyBorder="1" applyAlignment="1" applyProtection="1">
      <alignment horizontal="center" vertical="center"/>
      <protection hidden="1"/>
    </xf>
    <xf numFmtId="3" fontId="2" fillId="9" borderId="8" xfId="0" applyNumberFormat="1" applyFont="1" applyFill="1" applyBorder="1" applyAlignment="1" applyProtection="1">
      <alignment horizontal="center" vertical="center"/>
      <protection hidden="1"/>
    </xf>
    <xf numFmtId="3" fontId="0" fillId="10" borderId="4" xfId="0" applyNumberFormat="1" applyFill="1" applyBorder="1" applyAlignment="1">
      <alignment horizontal="center" vertical="center"/>
    </xf>
    <xf numFmtId="3" fontId="24" fillId="10" borderId="5" xfId="0" applyNumberFormat="1" applyFont="1" applyFill="1" applyBorder="1" applyAlignment="1" applyProtection="1">
      <alignment horizontal="center" vertical="center"/>
      <protection hidden="1"/>
    </xf>
    <xf numFmtId="3" fontId="0" fillId="9" borderId="9" xfId="0" applyNumberFormat="1" applyFill="1" applyBorder="1" applyAlignment="1">
      <alignment horizontal="center" vertical="center"/>
    </xf>
    <xf numFmtId="3" fontId="0" fillId="9" borderId="5" xfId="0" applyNumberFormat="1" applyFill="1" applyBorder="1" applyAlignment="1" applyProtection="1">
      <alignment horizontal="center" vertical="center"/>
      <protection hidden="1"/>
    </xf>
    <xf numFmtId="3" fontId="0" fillId="9" borderId="7" xfId="0" applyNumberFormat="1" applyFill="1" applyBorder="1" applyAlignment="1" applyProtection="1">
      <alignment horizontal="center" vertical="center"/>
      <protection hidden="1"/>
    </xf>
    <xf numFmtId="3" fontId="0" fillId="9" borderId="10" xfId="0" applyNumberFormat="1" applyFill="1" applyBorder="1" applyAlignment="1" applyProtection="1">
      <alignment horizontal="center" vertical="center"/>
      <protection hidden="1"/>
    </xf>
    <xf numFmtId="3" fontId="2" fillId="10" borderId="3" xfId="0" applyNumberFormat="1" applyFont="1" applyFill="1" applyBorder="1" applyAlignment="1" applyProtection="1">
      <alignment horizontal="center" vertical="center"/>
      <protection hidden="1"/>
    </xf>
    <xf numFmtId="0" fontId="7" fillId="10" borderId="14" xfId="3" applyFont="1" applyFill="1" applyBorder="1" applyAlignment="1">
      <alignment horizontal="center" vertical="center"/>
    </xf>
    <xf numFmtId="0" fontId="31" fillId="7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18" xfId="3" applyFont="1" applyFill="1" applyBorder="1"/>
    <xf numFmtId="0" fontId="7" fillId="6" borderId="19" xfId="3" applyFont="1" applyFill="1" applyBorder="1"/>
    <xf numFmtId="0" fontId="12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6" borderId="5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8" fillId="0" borderId="0" xfId="1" applyFont="1" applyFill="1" applyAlignment="1">
      <alignment horizontal="left" vertical="center"/>
    </xf>
    <xf numFmtId="0" fontId="9" fillId="5" borderId="0" xfId="3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3" fontId="16" fillId="9" borderId="3" xfId="0" applyNumberFormat="1" applyFont="1" applyFill="1" applyBorder="1" applyAlignment="1">
      <alignment horizontal="center" vertical="center"/>
    </xf>
    <xf numFmtId="3" fontId="16" fillId="9" borderId="5" xfId="0" applyNumberFormat="1" applyFont="1" applyFill="1" applyBorder="1" applyAlignment="1">
      <alignment horizontal="center" vertical="center"/>
    </xf>
    <xf numFmtId="3" fontId="16" fillId="9" borderId="6" xfId="0" applyNumberFormat="1" applyFont="1" applyFill="1" applyBorder="1" applyAlignment="1">
      <alignment horizontal="center" vertical="center"/>
    </xf>
    <xf numFmtId="3" fontId="16" fillId="9" borderId="7" xfId="0" applyNumberFormat="1" applyFont="1" applyFill="1" applyBorder="1" applyAlignment="1">
      <alignment horizontal="center" vertical="center"/>
    </xf>
    <xf numFmtId="3" fontId="16" fillId="9" borderId="8" xfId="0" applyNumberFormat="1" applyFont="1" applyFill="1" applyBorder="1" applyAlignment="1">
      <alignment horizontal="center" vertical="center"/>
    </xf>
    <xf numFmtId="3" fontId="16" fillId="9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distributed"/>
    </xf>
    <xf numFmtId="0" fontId="30" fillId="0" borderId="0" xfId="0" applyFont="1" applyAlignment="1">
      <alignment horizontal="left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8" fillId="3" borderId="0" xfId="2" applyFont="1" applyAlignment="1">
      <alignment horizontal="center"/>
    </xf>
  </cellXfs>
  <cellStyles count="4">
    <cellStyle name="20% - Accent5" xfId="3" builtinId="46"/>
    <cellStyle name="Accent3" xfId="1" builtinId="37"/>
    <cellStyle name="Accent5" xfId="2" builtinId="45"/>
    <cellStyle name="Normal" xfId="0" builtinId="0"/>
  </cellStyles>
  <dxfs count="43">
    <dxf>
      <font>
        <b/>
        <i/>
        <color rgb="FF00B050"/>
      </font>
    </dxf>
    <dxf>
      <font>
        <b/>
        <i/>
        <color theme="0" tint="-0.34998626667073579"/>
      </font>
    </dxf>
    <dxf>
      <font>
        <strike val="0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</dxfs>
  <tableStyles count="0" defaultTableStyle="TableStyleMedium2" defaultPivotStyle="PivotStyleLight16"/>
  <colors>
    <mruColors>
      <color rgb="FFE692CE"/>
      <color rgb="FFD341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9.png"/><Relationship Id="rId3" Type="http://schemas.openxmlformats.org/officeDocument/2006/relationships/image" Target="../media/image3.png"/><Relationship Id="rId7" Type="http://schemas.openxmlformats.org/officeDocument/2006/relationships/hyperlink" Target="https://www.instagram.com/designyourwebpage/?hl=en" TargetMode="External"/><Relationship Id="rId12" Type="http://schemas.openxmlformats.org/officeDocument/2006/relationships/hyperlink" Target="https://www.linkedin.com/in/mickaelferro/" TargetMode="External"/><Relationship Id="rId17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hyperlink" Target="https://designyourwebpage.net/contact/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8.png"/><Relationship Id="rId5" Type="http://schemas.openxmlformats.org/officeDocument/2006/relationships/hyperlink" Target="https://www.facebook.com/DYWdesignyourwebpage" TargetMode="External"/><Relationship Id="rId15" Type="http://schemas.openxmlformats.org/officeDocument/2006/relationships/image" Target="../media/image11.png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openxmlformats.org/officeDocument/2006/relationships/hyperlink" Target="https://www.youtube.com/channel/UC4KFTxU8Rj1Uf7AhYfZ3WiQ" TargetMode="External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1552006</xdr:colOff>
      <xdr:row>10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12E7869-B48F-4EB8-80A2-AFFDEEE974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90"/>
        <a:stretch/>
      </xdr:blipFill>
      <xdr:spPr>
        <a:xfrm>
          <a:off x="0" y="0"/>
          <a:ext cx="1904431" cy="1943100"/>
        </a:xfrm>
        <a:prstGeom prst="rect">
          <a:avLst/>
        </a:prstGeom>
      </xdr:spPr>
    </xdr:pic>
    <xdr:clientData/>
  </xdr:twoCellAnchor>
  <xdr:twoCellAnchor editAs="oneCell">
    <xdr:from>
      <xdr:col>1</xdr:col>
      <xdr:colOff>2971800</xdr:colOff>
      <xdr:row>1</xdr:row>
      <xdr:rowOff>221319</xdr:rowOff>
    </xdr:from>
    <xdr:to>
      <xdr:col>2</xdr:col>
      <xdr:colOff>333373</xdr:colOff>
      <xdr:row>10</xdr:row>
      <xdr:rowOff>3174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DD7FBA-0F24-4D0E-8D20-220380225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297519"/>
          <a:ext cx="2533648" cy="1648755"/>
        </a:xfrm>
        <a:prstGeom prst="rect">
          <a:avLst/>
        </a:prstGeom>
      </xdr:spPr>
    </xdr:pic>
    <xdr:clientData/>
  </xdr:twoCellAnchor>
  <xdr:twoCellAnchor>
    <xdr:from>
      <xdr:col>3</xdr:col>
      <xdr:colOff>342899</xdr:colOff>
      <xdr:row>1</xdr:row>
      <xdr:rowOff>19050</xdr:rowOff>
    </xdr:from>
    <xdr:to>
      <xdr:col>7</xdr:col>
      <xdr:colOff>1009649</xdr:colOff>
      <xdr:row>5</xdr:row>
      <xdr:rowOff>9525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B920123F-75F7-40C9-954E-3873893C83E9}"/>
            </a:ext>
          </a:extLst>
        </xdr:cNvPr>
        <xdr:cNvSpPr/>
      </xdr:nvSpPr>
      <xdr:spPr>
        <a:xfrm>
          <a:off x="7324724" y="95250"/>
          <a:ext cx="3667125" cy="876300"/>
        </a:xfrm>
        <a:prstGeom prst="wedgeRoundRectCallout">
          <a:avLst>
            <a:gd name="adj1" fmla="val -57964"/>
            <a:gd name="adj2" fmla="val 31684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i="1">
              <a:solidFill>
                <a:sysClr val="windowText" lastClr="000000"/>
              </a:solidFill>
            </a:rPr>
            <a:t>1. </a:t>
          </a:r>
          <a:r>
            <a:rPr lang="en-US" sz="1100" i="1">
              <a:solidFill>
                <a:sysClr val="windowText" lastClr="000000"/>
              </a:solidFill>
            </a:rPr>
            <a:t>Select the type of </a:t>
          </a:r>
          <a:r>
            <a:rPr lang="en-US" sz="1100" b="1" i="1">
              <a:solidFill>
                <a:sysClr val="windowText" lastClr="000000"/>
              </a:solidFill>
            </a:rPr>
            <a:t>PROVIDER</a:t>
          </a:r>
          <a:r>
            <a:rPr lang="en-US" sz="1100" b="1" i="1" baseline="0">
              <a:solidFill>
                <a:sysClr val="windowText" lastClr="000000"/>
              </a:solidFill>
            </a:rPr>
            <a:t> </a:t>
          </a:r>
          <a:r>
            <a:rPr lang="en-US" sz="1100" b="0" i="1" baseline="0">
              <a:solidFill>
                <a:sysClr val="windowText" lastClr="000000"/>
              </a:solidFill>
            </a:rPr>
            <a:t>(Digital Agency or </a:t>
          </a:r>
          <a:r>
            <a:rPr lang="en-US" sz="1100" b="1" i="1" baseline="0">
              <a:solidFill>
                <a:sysClr val="windowText" lastClr="000000"/>
              </a:solidFill>
            </a:rPr>
            <a:t>DYW</a:t>
          </a:r>
          <a:r>
            <a:rPr lang="en-US" sz="1100" b="0" i="1" baseline="0">
              <a:solidFill>
                <a:sysClr val="windowText" lastClr="000000"/>
              </a:solidFill>
            </a:rPr>
            <a:t>)</a:t>
          </a:r>
          <a:r>
            <a:rPr lang="en-US" sz="1100" i="1" baseline="0">
              <a:solidFill>
                <a:sysClr val="windowText" lastClr="000000"/>
              </a:solidFill>
            </a:rPr>
            <a:t>.</a:t>
          </a:r>
        </a:p>
        <a:p>
          <a:pPr algn="ctr"/>
          <a:r>
            <a:rPr lang="en-US" sz="1100" i="1" baseline="0">
              <a:solidFill>
                <a:sysClr val="windowText" lastClr="000000"/>
              </a:solidFill>
            </a:rPr>
            <a:t>This tool allows you to compare OUR Prices with some classic </a:t>
          </a:r>
          <a:r>
            <a:rPr lang="en-US" sz="11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Agencies,</a:t>
          </a:r>
          <a:r>
            <a:rPr lang="en-US" sz="110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i="1" baseline="0">
              <a:solidFill>
                <a:sysClr val="windowText" lastClr="000000"/>
              </a:solidFill>
            </a:rPr>
            <a:t>competitors. In few clicks on Google you could easily </a:t>
          </a:r>
          <a:r>
            <a:rPr lang="en-US" sz="1100" b="1" i="1" baseline="0">
              <a:solidFill>
                <a:sysClr val="windowText" lastClr="000000"/>
              </a:solidFill>
            </a:rPr>
            <a:t>check by yourself</a:t>
          </a:r>
          <a:r>
            <a:rPr lang="en-US" sz="1100" i="1" baseline="0">
              <a:solidFill>
                <a:sysClr val="windowText" lastClr="000000"/>
              </a:solidFill>
            </a:rPr>
            <a:t>!</a:t>
          </a: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485775</xdr:colOff>
      <xdr:row>5</xdr:row>
      <xdr:rowOff>95251</xdr:rowOff>
    </xdr:from>
    <xdr:to>
      <xdr:col>7</xdr:col>
      <xdr:colOff>971550</xdr:colOff>
      <xdr:row>7</xdr:row>
      <xdr:rowOff>66675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A7D6D4F8-B9BC-4C6B-8491-0429BD4D4647}"/>
            </a:ext>
          </a:extLst>
        </xdr:cNvPr>
        <xdr:cNvSpPr/>
      </xdr:nvSpPr>
      <xdr:spPr>
        <a:xfrm>
          <a:off x="7467600" y="1057276"/>
          <a:ext cx="3486150" cy="323849"/>
        </a:xfrm>
        <a:prstGeom prst="wedgeRoundRectCallout">
          <a:avLst>
            <a:gd name="adj1" fmla="val -60299"/>
            <a:gd name="adj2" fmla="val 519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i="1">
              <a:solidFill>
                <a:sysClr val="windowText" lastClr="000000"/>
              </a:solidFill>
            </a:rPr>
            <a:t>2. </a:t>
          </a:r>
          <a:r>
            <a:rPr lang="en-US" sz="1100" i="1">
              <a:solidFill>
                <a:sysClr val="windowText" lastClr="000000"/>
              </a:solidFill>
            </a:rPr>
            <a:t>Enter the </a:t>
          </a:r>
          <a:r>
            <a:rPr lang="en-US" sz="1100" b="1" i="1">
              <a:solidFill>
                <a:sysClr val="windowText" lastClr="000000"/>
              </a:solidFill>
            </a:rPr>
            <a:t>Number of Pages</a:t>
          </a:r>
          <a:r>
            <a:rPr lang="en-US" sz="1100" i="1">
              <a:solidFill>
                <a:sysClr val="windowText" lastClr="000000"/>
              </a:solidFill>
            </a:rPr>
            <a:t> estimated</a:t>
          </a:r>
          <a:r>
            <a:rPr lang="en-US" sz="1100" i="1" baseline="0">
              <a:solidFill>
                <a:sysClr val="windowText" lastClr="000000"/>
              </a:solidFill>
            </a:rPr>
            <a:t> for your project</a:t>
          </a:r>
          <a:endParaRPr lang="en-US" sz="1100" i="1">
            <a:solidFill>
              <a:sysClr val="windowText" lastClr="000000"/>
            </a:solidFill>
          </a:endParaRP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152400</xdr:colOff>
      <xdr:row>67</xdr:row>
      <xdr:rowOff>66675</xdr:rowOff>
    </xdr:from>
    <xdr:to>
      <xdr:col>3</xdr:col>
      <xdr:colOff>694736</xdr:colOff>
      <xdr:row>72</xdr:row>
      <xdr:rowOff>126199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BE75CE6-BD24-44B3-BDEB-53734DE1A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12153900"/>
          <a:ext cx="1999661" cy="1012024"/>
        </a:xfrm>
        <a:prstGeom prst="rect">
          <a:avLst/>
        </a:prstGeom>
      </xdr:spPr>
    </xdr:pic>
    <xdr:clientData/>
  </xdr:twoCellAnchor>
  <xdr:twoCellAnchor>
    <xdr:from>
      <xdr:col>8</xdr:col>
      <xdr:colOff>333375</xdr:colOff>
      <xdr:row>6</xdr:row>
      <xdr:rowOff>190500</xdr:rowOff>
    </xdr:from>
    <xdr:to>
      <xdr:col>10</xdr:col>
      <xdr:colOff>123825</xdr:colOff>
      <xdr:row>8</xdr:row>
      <xdr:rowOff>247650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0D87F375-8976-4B7F-B075-68ADC09EA177}"/>
            </a:ext>
          </a:extLst>
        </xdr:cNvPr>
        <xdr:cNvSpPr/>
      </xdr:nvSpPr>
      <xdr:spPr>
        <a:xfrm>
          <a:off x="11534775" y="1257300"/>
          <a:ext cx="1009650" cy="495300"/>
        </a:xfrm>
        <a:prstGeom prst="wedgeRoundRectCallout">
          <a:avLst>
            <a:gd name="adj1" fmla="val -118191"/>
            <a:gd name="adj2" fmla="val 9303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 i="1">
              <a:solidFill>
                <a:sysClr val="windowText" lastClr="000000"/>
              </a:solidFill>
            </a:rPr>
            <a:t>3. </a:t>
          </a:r>
          <a:r>
            <a:rPr lang="en-US" sz="1100" i="1">
              <a:solidFill>
                <a:sysClr val="windowText" lastClr="000000"/>
              </a:solidFill>
            </a:rPr>
            <a:t>Select</a:t>
          </a:r>
          <a:endParaRPr lang="en-US" sz="1100" i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i="1" baseline="0">
              <a:solidFill>
                <a:sysClr val="windowText" lastClr="000000"/>
              </a:solidFill>
            </a:rPr>
            <a:t> Your options</a:t>
          </a:r>
          <a:endParaRPr lang="en-US" sz="1100" b="1" i="1">
            <a:solidFill>
              <a:sysClr val="windowText" lastClr="000000"/>
            </a:solidFill>
          </a:endParaRP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104775</xdr:colOff>
      <xdr:row>62</xdr:row>
      <xdr:rowOff>171450</xdr:rowOff>
    </xdr:from>
    <xdr:to>
      <xdr:col>7</xdr:col>
      <xdr:colOff>662898</xdr:colOff>
      <xdr:row>67</xdr:row>
      <xdr:rowOff>100023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B248C2B-5EF6-4D70-8B2B-244A16344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11677650"/>
          <a:ext cx="1529673" cy="881073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4</xdr:row>
      <xdr:rowOff>5528</xdr:rowOff>
    </xdr:from>
    <xdr:to>
      <xdr:col>8</xdr:col>
      <xdr:colOff>399553</xdr:colOff>
      <xdr:row>5</xdr:row>
      <xdr:rowOff>47625</xdr:rowOff>
    </xdr:to>
    <xdr:pic>
      <xdr:nvPicPr>
        <xdr:cNvPr id="10" name="Pictur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8AE161A-D49A-4FD3-84E1-62A3634D6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719903"/>
          <a:ext cx="294778" cy="289747"/>
        </a:xfrm>
        <a:prstGeom prst="rect">
          <a:avLst/>
        </a:prstGeom>
      </xdr:spPr>
    </xdr:pic>
    <xdr:clientData/>
  </xdr:twoCellAnchor>
  <xdr:twoCellAnchor editAs="oneCell">
    <xdr:from>
      <xdr:col>8</xdr:col>
      <xdr:colOff>444409</xdr:colOff>
      <xdr:row>4</xdr:row>
      <xdr:rowOff>2</xdr:rowOff>
    </xdr:from>
    <xdr:to>
      <xdr:col>9</xdr:col>
      <xdr:colOff>142875</xdr:colOff>
      <xdr:row>5</xdr:row>
      <xdr:rowOff>51860</xdr:rowOff>
    </xdr:to>
    <xdr:pic>
      <xdr:nvPicPr>
        <xdr:cNvPr id="15" name="Pictur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A3F434-1C37-42D3-B163-E5D22A10B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809" y="714377"/>
          <a:ext cx="308066" cy="299508"/>
        </a:xfrm>
        <a:prstGeom prst="rect">
          <a:avLst/>
        </a:prstGeom>
      </xdr:spPr>
    </xdr:pic>
    <xdr:clientData/>
  </xdr:twoCellAnchor>
  <xdr:twoCellAnchor editAs="oneCell">
    <xdr:from>
      <xdr:col>0</xdr:col>
      <xdr:colOff>237417</xdr:colOff>
      <xdr:row>0</xdr:row>
      <xdr:rowOff>66675</xdr:rowOff>
    </xdr:from>
    <xdr:to>
      <xdr:col>1</xdr:col>
      <xdr:colOff>685800</xdr:colOff>
      <xdr:row>3</xdr:row>
      <xdr:rowOff>5582</xdr:rowOff>
    </xdr:to>
    <xdr:pic>
      <xdr:nvPicPr>
        <xdr:cNvPr id="19" name="Pictur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B19A90D-96B7-4B7C-A697-6B406DFDB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17" y="66675"/>
          <a:ext cx="800808" cy="453257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190501</xdr:colOff>
      <xdr:row>3</xdr:row>
      <xdr:rowOff>190499</xdr:rowOff>
    </xdr:from>
    <xdr:to>
      <xdr:col>9</xdr:col>
      <xdr:colOff>495300</xdr:colOff>
      <xdr:row>5</xdr:row>
      <xdr:rowOff>47623</xdr:rowOff>
    </xdr:to>
    <xdr:pic>
      <xdr:nvPicPr>
        <xdr:cNvPr id="21" name="Picture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43A206-505A-4D87-8EBE-D36BA0B3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1" y="704849"/>
          <a:ext cx="304799" cy="304799"/>
        </a:xfrm>
        <a:prstGeom prst="rect">
          <a:avLst/>
        </a:prstGeom>
      </xdr:spPr>
    </xdr:pic>
    <xdr:clientData/>
  </xdr:twoCellAnchor>
  <xdr:twoCellAnchor editAs="oneCell">
    <xdr:from>
      <xdr:col>9</xdr:col>
      <xdr:colOff>514351</xdr:colOff>
      <xdr:row>3</xdr:row>
      <xdr:rowOff>161926</xdr:rowOff>
    </xdr:from>
    <xdr:to>
      <xdr:col>10</xdr:col>
      <xdr:colOff>257175</xdr:colOff>
      <xdr:row>5</xdr:row>
      <xdr:rowOff>66675</xdr:rowOff>
    </xdr:to>
    <xdr:pic>
      <xdr:nvPicPr>
        <xdr:cNvPr id="23" name="Picture 2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CBD8A4C-60E0-4354-86E0-F679CB9F6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5351" y="676276"/>
          <a:ext cx="352424" cy="352424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276226</xdr:colOff>
      <xdr:row>1</xdr:row>
      <xdr:rowOff>28575</xdr:rowOff>
    </xdr:from>
    <xdr:to>
      <xdr:col>9</xdr:col>
      <xdr:colOff>585985</xdr:colOff>
      <xdr:row>3</xdr:row>
      <xdr:rowOff>152400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90384E1-B121-4ED5-8739-0D2AE51E8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6" y="104775"/>
          <a:ext cx="919359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0</xdr:row>
      <xdr:rowOff>38101</xdr:rowOff>
    </xdr:from>
    <xdr:to>
      <xdr:col>3</xdr:col>
      <xdr:colOff>142875</xdr:colOff>
      <xdr:row>3</xdr:row>
      <xdr:rowOff>41917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7FC4DD14-E985-4C56-A3D9-2B4B37B2B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38101"/>
          <a:ext cx="5400675" cy="518166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62</xdr:row>
      <xdr:rowOff>180974</xdr:rowOff>
    </xdr:from>
    <xdr:to>
      <xdr:col>4</xdr:col>
      <xdr:colOff>612655</xdr:colOff>
      <xdr:row>67</xdr:row>
      <xdr:rowOff>38099</xdr:rowOff>
    </xdr:to>
    <xdr:pic>
      <xdr:nvPicPr>
        <xdr:cNvPr id="31" name="Picture 3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4AB2795-6DEF-41B7-B2C0-2046236CD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11687174"/>
          <a:ext cx="190805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4CD9-1928-4686-970C-93AA0964EF5F}">
  <sheetPr codeName="Sheet1">
    <outlinePr showOutlineSymbols="0"/>
    <pageSetUpPr autoPageBreaks="0"/>
  </sheetPr>
  <dimension ref="A1:J121"/>
  <sheetViews>
    <sheetView showGridLines="0" showRowColHeaders="0" tabSelected="1" showOutlineSymbols="0" zoomScaleNormal="100" workbookViewId="0">
      <pane ySplit="10" topLeftCell="A35" activePane="bottomLeft" state="frozen"/>
      <selection pane="bottomLeft" activeCell="K40" sqref="K40"/>
    </sheetView>
  </sheetViews>
  <sheetFormatPr defaultRowHeight="15" x14ac:dyDescent="0.25"/>
  <cols>
    <col min="1" max="1" width="5.28515625" customWidth="1"/>
    <col min="2" max="2" width="77.5703125" bestFit="1" customWidth="1"/>
    <col min="3" max="3" width="21.85546875" style="6" bestFit="1" customWidth="1"/>
    <col min="4" max="4" width="13.7109375" style="2" customWidth="1"/>
    <col min="5" max="5" width="14.5703125" customWidth="1"/>
    <col min="6" max="6" width="2.140625" customWidth="1"/>
    <col min="7" max="7" width="14.5703125" style="1" customWidth="1"/>
    <col min="8" max="8" width="15.7109375" customWidth="1"/>
  </cols>
  <sheetData>
    <row r="1" spans="1:10" ht="6" customHeight="1" x14ac:dyDescent="0.25"/>
    <row r="2" spans="1:10" ht="24" customHeight="1" x14ac:dyDescent="0.25">
      <c r="A2" s="73" t="s">
        <v>62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10.5" customHeight="1" x14ac:dyDescent="0.5">
      <c r="A3" s="18"/>
      <c r="B3" s="18"/>
      <c r="C3" s="18"/>
      <c r="D3" s="18"/>
      <c r="E3" s="18"/>
      <c r="F3" s="18"/>
      <c r="G3" s="18"/>
      <c r="H3" s="18"/>
      <c r="I3" s="18"/>
    </row>
    <row r="4" spans="1:10" ht="15.75" thickBot="1" x14ac:dyDescent="0.3">
      <c r="C4" s="5"/>
    </row>
    <row r="5" spans="1:10" ht="19.5" thickBot="1" x14ac:dyDescent="0.3">
      <c r="B5" s="26" t="s">
        <v>60</v>
      </c>
      <c r="C5" s="66" t="s">
        <v>27</v>
      </c>
    </row>
    <row r="6" spans="1:10" ht="8.25" customHeight="1" thickBot="1" x14ac:dyDescent="0.3">
      <c r="B6" s="13"/>
      <c r="C6" s="8"/>
    </row>
    <row r="7" spans="1:10" ht="19.5" thickBot="1" x14ac:dyDescent="0.3">
      <c r="B7" s="26" t="s">
        <v>61</v>
      </c>
      <c r="C7" s="30">
        <v>5</v>
      </c>
    </row>
    <row r="9" spans="1:10" ht="27" customHeight="1" x14ac:dyDescent="0.25">
      <c r="C9" s="14" t="s">
        <v>38</v>
      </c>
      <c r="D9" s="15" t="s">
        <v>39</v>
      </c>
      <c r="E9" s="37" t="s">
        <v>27</v>
      </c>
      <c r="F9" s="17"/>
      <c r="G9" s="16" t="s">
        <v>40</v>
      </c>
      <c r="H9" s="16" t="s">
        <v>5</v>
      </c>
    </row>
    <row r="10" spans="1:10" ht="7.5" customHeight="1" x14ac:dyDescent="0.25">
      <c r="C10" s="20"/>
      <c r="D10" s="21"/>
      <c r="E10" s="17"/>
      <c r="F10" s="17"/>
      <c r="G10" s="17"/>
      <c r="H10" s="17"/>
    </row>
    <row r="11" spans="1:10" ht="21" customHeight="1" x14ac:dyDescent="0.25">
      <c r="B11" s="72" t="s">
        <v>52</v>
      </c>
      <c r="C11" s="72"/>
      <c r="D11" s="72"/>
      <c r="E11" s="72"/>
      <c r="F11" s="72"/>
      <c r="G11" s="72"/>
      <c r="H11" s="72"/>
    </row>
    <row r="12" spans="1:10" ht="8.25" customHeight="1" thickBot="1" x14ac:dyDescent="0.3">
      <c r="B12" s="19"/>
      <c r="C12" s="19"/>
      <c r="D12" s="19"/>
      <c r="E12" s="19"/>
      <c r="F12" s="19"/>
      <c r="G12" s="19"/>
      <c r="H12" s="19"/>
    </row>
    <row r="13" spans="1:10" ht="15.75" x14ac:dyDescent="0.25">
      <c r="B13" s="22" t="s">
        <v>71</v>
      </c>
      <c r="C13" s="44">
        <v>6</v>
      </c>
      <c r="D13" s="49">
        <f>C13*50</f>
        <v>300</v>
      </c>
      <c r="E13" s="50">
        <f>C13*25</f>
        <v>150</v>
      </c>
      <c r="F13" s="2"/>
      <c r="G13" s="55">
        <f>IF(($C$5=Data!$C$11),Estimation!D13,Estimation!E13)</f>
        <v>150</v>
      </c>
      <c r="H13" s="70" t="s">
        <v>57</v>
      </c>
    </row>
    <row r="14" spans="1:10" ht="15.75" x14ac:dyDescent="0.25">
      <c r="B14" s="23" t="s">
        <v>72</v>
      </c>
      <c r="C14" s="42">
        <v>15</v>
      </c>
      <c r="D14" s="51">
        <f>IF((H14=Data!$C$4),(Estimation!C14*Data!$C$8),0)</f>
        <v>0</v>
      </c>
      <c r="E14" s="52">
        <f>IF((H14=Data!$C$4),(Estimation!C14*Data!$C$9),0)</f>
        <v>0</v>
      </c>
      <c r="F14" s="2"/>
      <c r="G14" s="56">
        <f>IF(($C$5=Data!$C$11),Estimation!D14,Estimation!E14)</f>
        <v>0</v>
      </c>
      <c r="H14" s="34" t="s">
        <v>43</v>
      </c>
    </row>
    <row r="15" spans="1:10" ht="16.5" thickBot="1" x14ac:dyDescent="0.3">
      <c r="B15" s="24" t="s">
        <v>73</v>
      </c>
      <c r="C15" s="46">
        <f>C7*Data!E25</f>
        <v>5</v>
      </c>
      <c r="D15" s="53">
        <f>C7*Data!D25</f>
        <v>175</v>
      </c>
      <c r="E15" s="54">
        <f>C7*Data!C25</f>
        <v>83.3</v>
      </c>
      <c r="F15" s="2"/>
      <c r="G15" s="57">
        <f>IF(($C$5=Data!$C$11),Estimation!D15,Estimation!E15)</f>
        <v>83.3</v>
      </c>
      <c r="H15" s="71" t="s">
        <v>58</v>
      </c>
    </row>
    <row r="16" spans="1:10" ht="8.25" customHeight="1" x14ac:dyDescent="0.25">
      <c r="C16" s="20"/>
      <c r="D16" s="21"/>
      <c r="E16" s="17"/>
      <c r="F16" s="17"/>
      <c r="G16" s="17"/>
      <c r="H16" s="17"/>
    </row>
    <row r="17" spans="2:8" ht="17.25" x14ac:dyDescent="0.25">
      <c r="B17" s="72" t="s">
        <v>41</v>
      </c>
      <c r="C17" s="72"/>
      <c r="D17" s="72"/>
      <c r="E17" s="72"/>
      <c r="F17" s="72"/>
      <c r="G17" s="72"/>
      <c r="H17" s="72"/>
    </row>
    <row r="18" spans="2:8" ht="8.25" customHeight="1" thickBot="1" x14ac:dyDescent="0.3">
      <c r="B18" s="19"/>
      <c r="C18" s="19"/>
      <c r="D18" s="19"/>
      <c r="E18" s="19"/>
      <c r="F18" s="19"/>
      <c r="G18" s="19"/>
      <c r="H18" s="19"/>
    </row>
    <row r="19" spans="2:8" ht="15.75" x14ac:dyDescent="0.25">
      <c r="B19" s="22" t="s">
        <v>74</v>
      </c>
      <c r="C19" s="44">
        <f>C$7*Data!C27</f>
        <v>6</v>
      </c>
      <c r="D19" s="49">
        <f>IF((H19=Data!$C$4),(Estimation!C19*Data!$C$8),0)</f>
        <v>300</v>
      </c>
      <c r="E19" s="50">
        <f>IF((H19=Data!$C$4),(Estimation!C19*Data!$C$9),0)</f>
        <v>150</v>
      </c>
      <c r="F19" s="2"/>
      <c r="G19" s="55">
        <f>IF(($C$5=Data!$C$11),Estimation!D19,Estimation!E19)</f>
        <v>150</v>
      </c>
      <c r="H19" s="31" t="s">
        <v>42</v>
      </c>
    </row>
    <row r="20" spans="2:8" ht="15.75" x14ac:dyDescent="0.25">
      <c r="B20" s="23" t="s">
        <v>75</v>
      </c>
      <c r="C20" s="42">
        <f>C$7*Data!C28</f>
        <v>10</v>
      </c>
      <c r="D20" s="51">
        <f>IF((H20=Data!$C$4),(Estimation!C20*Data!$C$8),0)</f>
        <v>500</v>
      </c>
      <c r="E20" s="52">
        <f>IF((H20=Data!$C$4),(Estimation!C20*Data!$C$9),0)</f>
        <v>250</v>
      </c>
      <c r="F20" s="2"/>
      <c r="G20" s="56">
        <f>IF(($C$5=Data!$C$11),Estimation!D20,Estimation!E20)</f>
        <v>250</v>
      </c>
      <c r="H20" s="32" t="s">
        <v>42</v>
      </c>
    </row>
    <row r="21" spans="2:8" ht="15.75" x14ac:dyDescent="0.25">
      <c r="B21" s="23" t="s">
        <v>76</v>
      </c>
      <c r="C21" s="42">
        <f>C$7*Data!C29</f>
        <v>12.5</v>
      </c>
      <c r="D21" s="51">
        <f>IF((H21=Data!$C$4),(Estimation!C21*Data!$C$8),0)</f>
        <v>0</v>
      </c>
      <c r="E21" s="52">
        <f>IF((H21=Data!$C$4),(Estimation!C21*Data!$C$9),0)</f>
        <v>0</v>
      </c>
      <c r="F21" s="2"/>
      <c r="G21" s="56">
        <f>IF(($C$5=Data!$C$11),Estimation!D21,Estimation!E21)</f>
        <v>0</v>
      </c>
      <c r="H21" s="32" t="s">
        <v>43</v>
      </c>
    </row>
    <row r="22" spans="2:8" ht="16.5" thickBot="1" x14ac:dyDescent="0.3">
      <c r="B22" s="24" t="s">
        <v>44</v>
      </c>
      <c r="C22" s="43">
        <f>C$7*Data!C30</f>
        <v>10</v>
      </c>
      <c r="D22" s="53">
        <f>IF((H22=Data!$C$4),(Estimation!C22*Data!$C$8),0)</f>
        <v>0</v>
      </c>
      <c r="E22" s="54">
        <f>IF((H22=Data!$C$4),(Estimation!C22*Data!$C$9),0)</f>
        <v>0</v>
      </c>
      <c r="F22" s="2"/>
      <c r="G22" s="57">
        <f>IF(($C$5=Data!$C$11),Estimation!D22,Estimation!E22)</f>
        <v>0</v>
      </c>
      <c r="H22" s="33" t="s">
        <v>43</v>
      </c>
    </row>
    <row r="23" spans="2:8" ht="8.25" customHeight="1" x14ac:dyDescent="0.25">
      <c r="C23" s="20"/>
      <c r="D23" s="21"/>
      <c r="E23" s="17"/>
      <c r="F23" s="17"/>
      <c r="G23" s="17"/>
      <c r="H23" s="17"/>
    </row>
    <row r="24" spans="2:8" ht="17.25" x14ac:dyDescent="0.25">
      <c r="B24" s="72" t="s">
        <v>54</v>
      </c>
      <c r="C24" s="72"/>
      <c r="D24" s="72"/>
      <c r="E24" s="72"/>
      <c r="F24" s="72"/>
      <c r="G24" s="72"/>
      <c r="H24" s="72"/>
    </row>
    <row r="25" spans="2:8" ht="8.25" customHeight="1" thickBot="1" x14ac:dyDescent="0.3">
      <c r="B25" s="19"/>
      <c r="C25" s="19"/>
      <c r="D25" s="19"/>
      <c r="E25" s="19"/>
      <c r="F25" s="19"/>
      <c r="G25" s="19"/>
      <c r="H25" s="19"/>
    </row>
    <row r="26" spans="2:8" ht="15.75" x14ac:dyDescent="0.25">
      <c r="B26" s="22" t="s">
        <v>77</v>
      </c>
      <c r="C26" s="44">
        <v>6</v>
      </c>
      <c r="D26" s="49">
        <f>IF((H26=Data!$C$4),(Estimation!C26*Data!$C$8),0)</f>
        <v>0</v>
      </c>
      <c r="E26" s="50">
        <f>IF(($H$26=Data!$C$4),(Estimation!C26*Data!$C$9),0)</f>
        <v>0</v>
      </c>
      <c r="F26" s="2"/>
      <c r="G26" s="55">
        <f>IF(($C$5=Data!$C$11),Estimation!D26,Estimation!E26)</f>
        <v>0</v>
      </c>
      <c r="H26" s="31" t="s">
        <v>43</v>
      </c>
    </row>
    <row r="27" spans="2:8" ht="15.75" x14ac:dyDescent="0.25">
      <c r="B27" s="67" t="s">
        <v>78</v>
      </c>
      <c r="C27" s="69">
        <v>4</v>
      </c>
      <c r="D27" s="51">
        <f>IF((H27=Data!$C$4),(Estimation!C27*Data!$C$8),0)</f>
        <v>0</v>
      </c>
      <c r="E27" s="52">
        <f>IF(($H$27=Data!$C$4),(Estimation!C27*Data!$C$9),0)</f>
        <v>0</v>
      </c>
      <c r="F27" s="2"/>
      <c r="G27" s="56">
        <f>IF(($C$5=Data!$C$11),Estimation!D27,Estimation!E27)</f>
        <v>0</v>
      </c>
      <c r="H27" s="32" t="s">
        <v>43</v>
      </c>
    </row>
    <row r="28" spans="2:8" ht="15.75" x14ac:dyDescent="0.25">
      <c r="B28" s="23" t="s">
        <v>79</v>
      </c>
      <c r="C28" s="42">
        <v>4</v>
      </c>
      <c r="D28" s="51">
        <f>IF((H28=Data!$C$4),(Estimation!C28*Data!$C$8),0)</f>
        <v>0</v>
      </c>
      <c r="E28" s="52">
        <f>IF((H28=Data!$C$4),(Estimation!C28*Data!$C$9),0)</f>
        <v>0</v>
      </c>
      <c r="F28" s="2"/>
      <c r="G28" s="56">
        <f>IF(($C$5=Data!$C$11),Estimation!D28,Estimation!E28)</f>
        <v>0</v>
      </c>
      <c r="H28" s="32" t="s">
        <v>43</v>
      </c>
    </row>
    <row r="29" spans="2:8" ht="15.75" x14ac:dyDescent="0.25">
      <c r="B29" s="23" t="s">
        <v>69</v>
      </c>
      <c r="C29" s="42">
        <f>(C7*Data!C35)</f>
        <v>10</v>
      </c>
      <c r="D29" s="51">
        <f>IF((H29=Data!$C$4),(Estimation!C29*Data!$C$8),0)</f>
        <v>0</v>
      </c>
      <c r="E29" s="52">
        <f>IF((H29=Data!$C$4),(Estimation!C29*Data!$C$9),0)</f>
        <v>0</v>
      </c>
      <c r="F29" s="2"/>
      <c r="G29" s="56">
        <f>IF(($C$5=Data!$C$11),Estimation!D29,Estimation!E29)</f>
        <v>0</v>
      </c>
      <c r="H29" s="32" t="s">
        <v>43</v>
      </c>
    </row>
    <row r="30" spans="2:8" ht="15.75" x14ac:dyDescent="0.25">
      <c r="B30" s="23" t="s">
        <v>80</v>
      </c>
      <c r="C30" s="45">
        <v>1</v>
      </c>
      <c r="D30" s="51">
        <f>IF((H30=Data!$C$4),(Estimation!C30*Data!$C$8),0)</f>
        <v>0</v>
      </c>
      <c r="E30" s="52">
        <f>IF((H30=Data!$C$4),(Estimation!C30*Data!$C$9),0)</f>
        <v>0</v>
      </c>
      <c r="F30" s="2"/>
      <c r="G30" s="56">
        <f>IF(($C$5=Data!$C$11),Estimation!D30,Estimation!E30)</f>
        <v>0</v>
      </c>
      <c r="H30" s="32" t="s">
        <v>43</v>
      </c>
    </row>
    <row r="31" spans="2:8" ht="15.75" x14ac:dyDescent="0.25">
      <c r="B31" s="23" t="s">
        <v>45</v>
      </c>
      <c r="C31" s="42">
        <f>C7*Data!C37</f>
        <v>7.5</v>
      </c>
      <c r="D31" s="51">
        <f>IF((H31=Data!$C$4),(Estimation!C31*Data!$C$8),0)</f>
        <v>0</v>
      </c>
      <c r="E31" s="52">
        <f>IF((H31=Data!$C$4),(Estimation!C31*Data!$C$9),0)</f>
        <v>0</v>
      </c>
      <c r="F31" s="2"/>
      <c r="G31" s="56">
        <f>IF(($C$5=Data!$C$11),Estimation!D31,Estimation!E31)</f>
        <v>0</v>
      </c>
      <c r="H31" s="38" t="s">
        <v>43</v>
      </c>
    </row>
    <row r="32" spans="2:8" ht="15.75" x14ac:dyDescent="0.25">
      <c r="B32" s="23" t="s">
        <v>46</v>
      </c>
      <c r="C32" s="42">
        <f>C7*Data!C38</f>
        <v>17.5</v>
      </c>
      <c r="D32" s="51">
        <f>IF((H32=Data!$C$4),(Estimation!C32*Data!$C$8),0)</f>
        <v>0</v>
      </c>
      <c r="E32" s="52">
        <f>IF((H32=Data!$C$4),(Estimation!C32*Data!$C$9),0)</f>
        <v>0</v>
      </c>
      <c r="F32" s="2"/>
      <c r="G32" s="56">
        <f>IF(($C$5=Data!$C$11),Estimation!D32,Estimation!E32)</f>
        <v>0</v>
      </c>
      <c r="H32" s="38" t="s">
        <v>43</v>
      </c>
    </row>
    <row r="33" spans="2:8" ht="15.75" x14ac:dyDescent="0.25">
      <c r="B33" s="23" t="s">
        <v>47</v>
      </c>
      <c r="C33" s="42">
        <f>C7*Data!C43</f>
        <v>10</v>
      </c>
      <c r="D33" s="51">
        <f>IF((H33=Data!$C$4),(Estimation!C33*Data!$C$8),0)</f>
        <v>0</v>
      </c>
      <c r="E33" s="52">
        <f>IF((H33=Data!$C$4),(Estimation!C33*Data!$C$9),0)</f>
        <v>0</v>
      </c>
      <c r="F33" s="2"/>
      <c r="G33" s="56">
        <f>IF(($C$5=Data!$C$11),Estimation!D33,Estimation!E33)</f>
        <v>0</v>
      </c>
      <c r="H33" s="38" t="s">
        <v>43</v>
      </c>
    </row>
    <row r="34" spans="2:8" ht="15.75" x14ac:dyDescent="0.25">
      <c r="B34" s="23" t="s">
        <v>66</v>
      </c>
      <c r="C34" s="42">
        <v>4</v>
      </c>
      <c r="D34" s="51">
        <f>IF((H34=Data!$C$4),(Estimation!C34*Data!$C$8),0)</f>
        <v>0</v>
      </c>
      <c r="E34" s="52">
        <f>IF((H34=Data!$C$4),(Estimation!C34*Data!$C$9),0)</f>
        <v>0</v>
      </c>
      <c r="F34" s="2"/>
      <c r="G34" s="56">
        <f>IF(($C$5=Data!$C$11),Estimation!D34,Estimation!E34)</f>
        <v>0</v>
      </c>
      <c r="H34" s="38" t="s">
        <v>43</v>
      </c>
    </row>
    <row r="35" spans="2:8" ht="15.75" x14ac:dyDescent="0.25">
      <c r="B35" s="23" t="s">
        <v>70</v>
      </c>
      <c r="C35" s="42">
        <v>3</v>
      </c>
      <c r="D35" s="51">
        <f>IF((H35=Data!$C$4),(Estimation!C35*Data!$C$8),0)</f>
        <v>0</v>
      </c>
      <c r="E35" s="52">
        <f>IF((H35=Data!$C$4),(Estimation!C35*Data!$C$9),0)</f>
        <v>0</v>
      </c>
      <c r="F35" s="2"/>
      <c r="G35" s="56">
        <f>IF(($C$5=Data!$C$11),Estimation!D35,Estimation!E35)</f>
        <v>0</v>
      </c>
      <c r="H35" s="38" t="s">
        <v>43</v>
      </c>
    </row>
    <row r="36" spans="2:8" ht="15.75" x14ac:dyDescent="0.25">
      <c r="B36" s="23" t="s">
        <v>68</v>
      </c>
      <c r="C36" s="42">
        <v>2</v>
      </c>
      <c r="D36" s="51">
        <f>IF((H36=Data!$C$4),(Estimation!C36*Data!$C$8),0)</f>
        <v>0</v>
      </c>
      <c r="E36" s="52">
        <f>IF((H36=Data!$C$4),(Estimation!C36*Data!$C$9),0)</f>
        <v>0</v>
      </c>
      <c r="F36" s="2"/>
      <c r="G36" s="56">
        <f>IF(($C$5=Data!$C$11),Estimation!D36,Estimation!E36)</f>
        <v>0</v>
      </c>
      <c r="H36" s="38" t="s">
        <v>43</v>
      </c>
    </row>
    <row r="37" spans="2:8" ht="15.75" x14ac:dyDescent="0.25">
      <c r="B37" s="23" t="s">
        <v>67</v>
      </c>
      <c r="C37" s="42">
        <v>2</v>
      </c>
      <c r="D37" s="51">
        <f>IF((H37=Data!$C$4),(Estimation!C37*Data!$C$8),0)</f>
        <v>0</v>
      </c>
      <c r="E37" s="52">
        <f>IF((H37=Data!$C$4),(Estimation!C37*Data!$C$9),0)</f>
        <v>0</v>
      </c>
      <c r="F37" s="2"/>
      <c r="G37" s="56">
        <f>IF(($C$5=Data!$C$11),Estimation!D37,Estimation!E37)</f>
        <v>0</v>
      </c>
      <c r="H37" s="38" t="s">
        <v>43</v>
      </c>
    </row>
    <row r="38" spans="2:8" ht="16.5" thickBot="1" x14ac:dyDescent="0.3">
      <c r="B38" s="24" t="s">
        <v>64</v>
      </c>
      <c r="C38" s="43">
        <f>C7*Data!C43</f>
        <v>10</v>
      </c>
      <c r="D38" s="53">
        <f>IF((H38=Data!$C$4),(Estimation!C38*Data!$C$8),0)</f>
        <v>0</v>
      </c>
      <c r="E38" s="54">
        <f>IF((H38=Data!$C$4),(Estimation!C38*Data!$C$9),0)</f>
        <v>0</v>
      </c>
      <c r="F38" s="2"/>
      <c r="G38" s="57">
        <f>IF(($C$5=Data!$C$11),Estimation!D38,Estimation!E38)</f>
        <v>0</v>
      </c>
      <c r="H38" s="39" t="s">
        <v>43</v>
      </c>
    </row>
    <row r="39" spans="2:8" ht="8.25" customHeight="1" x14ac:dyDescent="0.25">
      <c r="C39" s="20"/>
      <c r="D39" s="21"/>
      <c r="E39" s="17"/>
      <c r="F39" s="17"/>
      <c r="G39" s="17"/>
      <c r="H39" s="17"/>
    </row>
    <row r="40" spans="2:8" ht="17.25" x14ac:dyDescent="0.25">
      <c r="B40" s="72" t="s">
        <v>85</v>
      </c>
      <c r="C40" s="72"/>
      <c r="D40" s="72"/>
      <c r="E40" s="72"/>
      <c r="F40" s="72"/>
      <c r="G40" s="72"/>
      <c r="H40" s="72"/>
    </row>
    <row r="41" spans="2:8" ht="8.25" customHeight="1" thickBot="1" x14ac:dyDescent="0.3">
      <c r="B41" s="19"/>
      <c r="C41" s="19"/>
      <c r="D41" s="19"/>
      <c r="E41" s="19"/>
      <c r="F41" s="19"/>
      <c r="G41" s="19"/>
      <c r="H41" s="19"/>
    </row>
    <row r="42" spans="2:8" ht="15.75" x14ac:dyDescent="0.25">
      <c r="B42" s="65" t="s">
        <v>48</v>
      </c>
      <c r="C42" s="47">
        <v>0</v>
      </c>
      <c r="D42" s="58">
        <v>250</v>
      </c>
      <c r="E42" s="59">
        <v>150</v>
      </c>
      <c r="F42" s="25"/>
      <c r="G42" s="64">
        <f>IF(($C$5=Data!$C$11),Estimation!D42,Estimation!E42)</f>
        <v>150</v>
      </c>
      <c r="H42" s="70" t="s">
        <v>57</v>
      </c>
    </row>
    <row r="43" spans="2:8" ht="15.75" x14ac:dyDescent="0.25">
      <c r="B43" s="23" t="s">
        <v>84</v>
      </c>
      <c r="C43" s="69">
        <v>6</v>
      </c>
      <c r="D43" s="51">
        <f>IF((H43=Data!$C$4),(Estimation!C43*Data!$C$8),0)</f>
        <v>300</v>
      </c>
      <c r="E43" s="62">
        <f>IF((H43=Data!$C$4),(Estimation!C43*Data!$C$9),0)</f>
        <v>150</v>
      </c>
      <c r="F43" s="25"/>
      <c r="G43" s="56">
        <f>IF(($C$5=Data!$C$11),Estimation!D43,Estimation!E43)</f>
        <v>150</v>
      </c>
      <c r="H43" s="32" t="s">
        <v>42</v>
      </c>
    </row>
    <row r="44" spans="2:8" ht="16.5" thickBot="1" x14ac:dyDescent="0.3">
      <c r="B44" s="24" t="s">
        <v>86</v>
      </c>
      <c r="C44" s="40">
        <v>4</v>
      </c>
      <c r="D44" s="60">
        <f>IF((H44=Data!$C$4),(Estimation!C44*Data!$C$8),0)</f>
        <v>0</v>
      </c>
      <c r="E44" s="54">
        <f>IF((H44=Data!$C$4),(Estimation!C44*Data!$C$9),0)</f>
        <v>0</v>
      </c>
      <c r="F44" s="2"/>
      <c r="G44" s="57">
        <f>IF(($C$5=Data!$C$11),Estimation!D44,Estimation!E44)</f>
        <v>0</v>
      </c>
      <c r="H44" s="33" t="s">
        <v>43</v>
      </c>
    </row>
    <row r="45" spans="2:8" ht="8.25" customHeight="1" x14ac:dyDescent="0.25">
      <c r="B45" s="19"/>
      <c r="C45" s="19"/>
      <c r="D45" s="19"/>
      <c r="E45" s="19"/>
      <c r="F45" s="19"/>
      <c r="G45" s="19"/>
      <c r="H45" s="19"/>
    </row>
    <row r="46" spans="2:8" ht="17.25" x14ac:dyDescent="0.25">
      <c r="B46" s="72" t="s">
        <v>22</v>
      </c>
      <c r="C46" s="72"/>
      <c r="D46" s="72"/>
      <c r="E46" s="72"/>
      <c r="F46" s="72"/>
      <c r="G46" s="72"/>
      <c r="H46" s="72"/>
    </row>
    <row r="47" spans="2:8" ht="8.25" customHeight="1" thickBot="1" x14ac:dyDescent="0.3">
      <c r="B47" s="19"/>
      <c r="C47" s="19"/>
      <c r="D47" s="19"/>
      <c r="E47" s="19"/>
      <c r="F47" s="19"/>
      <c r="G47" s="19"/>
      <c r="H47" s="19"/>
    </row>
    <row r="48" spans="2:8" ht="15.75" x14ac:dyDescent="0.25">
      <c r="B48" s="22" t="s">
        <v>49</v>
      </c>
      <c r="C48" s="41">
        <v>14</v>
      </c>
      <c r="D48" s="49">
        <f>IF((H48=Data!$C$4),(Estimation!C48*Data!$C$8),0)</f>
        <v>0</v>
      </c>
      <c r="E48" s="61">
        <f>IF((H48=Data!$C$4),(Estimation!C48*Data!$C$9),0)</f>
        <v>0</v>
      </c>
      <c r="F48" s="25"/>
      <c r="G48" s="55">
        <f>IF(($C$5=Data!$C$11),Estimation!D48,Estimation!E48)</f>
        <v>0</v>
      </c>
      <c r="H48" s="31" t="s">
        <v>43</v>
      </c>
    </row>
    <row r="49" spans="2:9" ht="15.75" x14ac:dyDescent="0.25">
      <c r="B49" s="23" t="s">
        <v>50</v>
      </c>
      <c r="C49" s="42">
        <v>4</v>
      </c>
      <c r="D49" s="51">
        <f>IF((H49=Data!$C$4),(Estimation!C49*Data!$C$8),0)</f>
        <v>0</v>
      </c>
      <c r="E49" s="62">
        <f>IF((H49=Data!$C$4),(Estimation!C49*Data!$C$9),0)</f>
        <v>0</v>
      </c>
      <c r="F49" s="25"/>
      <c r="G49" s="56">
        <f>IF(($C$5=Data!$C$11),Estimation!D49,Estimation!E49)</f>
        <v>0</v>
      </c>
      <c r="H49" s="32" t="s">
        <v>43</v>
      </c>
    </row>
    <row r="50" spans="2:9" ht="15.75" x14ac:dyDescent="0.25">
      <c r="B50" s="36" t="s">
        <v>51</v>
      </c>
      <c r="C50" s="42">
        <v>15</v>
      </c>
      <c r="D50" s="51">
        <f>IF((H50=Data!C4),Data!C16,0)</f>
        <v>0</v>
      </c>
      <c r="E50" s="62">
        <f>IF((H50=Data!C4),Data!C17,0)</f>
        <v>0</v>
      </c>
      <c r="F50" s="2"/>
      <c r="G50" s="56">
        <f>IF(($C$5=Data!$C$11),Estimation!D50,Estimation!E50)</f>
        <v>0</v>
      </c>
      <c r="H50" s="32" t="s">
        <v>43</v>
      </c>
    </row>
    <row r="51" spans="2:9" ht="16.5" thickBot="1" x14ac:dyDescent="0.3">
      <c r="B51" s="24" t="s">
        <v>81</v>
      </c>
      <c r="C51" s="43">
        <v>8</v>
      </c>
      <c r="D51" s="53">
        <f>IF((H51=Data!$C$4),(Data!C18*Data!$C$8),0)</f>
        <v>0</v>
      </c>
      <c r="E51" s="63">
        <f>IF((H51=Data!$C$4),(Data!C18*Data!$C$9),0)</f>
        <v>0</v>
      </c>
      <c r="F51" s="2"/>
      <c r="G51" s="57">
        <f>IF(($C$5=Data!$C$11),Estimation!D51,Estimation!E51)</f>
        <v>0</v>
      </c>
      <c r="H51" s="33" t="s">
        <v>43</v>
      </c>
    </row>
    <row r="52" spans="2:9" x14ac:dyDescent="0.25">
      <c r="C52" s="5"/>
      <c r="D52" s="4"/>
      <c r="E52" s="3"/>
      <c r="F52" s="2"/>
      <c r="G52" s="4"/>
      <c r="H52" s="2"/>
    </row>
    <row r="53" spans="2:9" ht="28.5" x14ac:dyDescent="0.25">
      <c r="B53" s="74" t="s">
        <v>83</v>
      </c>
      <c r="C53" s="74"/>
      <c r="D53" s="74"/>
      <c r="E53" s="74"/>
      <c r="F53" s="2"/>
      <c r="G53" s="82">
        <f>SUM(G13:G51)</f>
        <v>933.3</v>
      </c>
      <c r="H53" s="82"/>
    </row>
    <row r="54" spans="2:9" ht="24" thickBot="1" x14ac:dyDescent="0.3">
      <c r="B54" s="29"/>
      <c r="C54" s="29"/>
      <c r="D54" s="29"/>
      <c r="E54" s="29"/>
      <c r="F54" s="2"/>
      <c r="G54" s="27"/>
      <c r="H54" s="2"/>
    </row>
    <row r="55" spans="2:9" ht="18.75" x14ac:dyDescent="0.25">
      <c r="B55" s="81" t="s">
        <v>82</v>
      </c>
      <c r="C55" s="75" t="s">
        <v>52</v>
      </c>
      <c r="D55" s="76"/>
      <c r="E55" s="77"/>
      <c r="F55" s="28"/>
      <c r="G55" s="83">
        <f>SUM(G13:G15)</f>
        <v>233.3</v>
      </c>
      <c r="H55" s="84"/>
      <c r="I55" s="28"/>
    </row>
    <row r="56" spans="2:9" ht="18.75" x14ac:dyDescent="0.25">
      <c r="B56" s="81"/>
      <c r="C56" s="78" t="s">
        <v>41</v>
      </c>
      <c r="D56" s="79"/>
      <c r="E56" s="80"/>
      <c r="F56" s="28"/>
      <c r="G56" s="85">
        <f>SUM(G19:G22)</f>
        <v>400</v>
      </c>
      <c r="H56" s="86"/>
      <c r="I56" s="28"/>
    </row>
    <row r="57" spans="2:9" ht="18.75" x14ac:dyDescent="0.25">
      <c r="B57" s="81"/>
      <c r="C57" s="78" t="s">
        <v>54</v>
      </c>
      <c r="D57" s="79"/>
      <c r="E57" s="80"/>
      <c r="F57" s="28"/>
      <c r="G57" s="85">
        <f>SUM(G26:G38)</f>
        <v>0</v>
      </c>
      <c r="H57" s="86"/>
      <c r="I57" s="28"/>
    </row>
    <row r="58" spans="2:9" ht="18.75" x14ac:dyDescent="0.25">
      <c r="B58" s="81"/>
      <c r="C58" s="78" t="s">
        <v>53</v>
      </c>
      <c r="D58" s="79"/>
      <c r="E58" s="80"/>
      <c r="F58" s="28"/>
      <c r="G58" s="85">
        <f>SUM(G42:G44)</f>
        <v>300</v>
      </c>
      <c r="H58" s="86"/>
      <c r="I58" s="28"/>
    </row>
    <row r="59" spans="2:9" ht="19.5" thickBot="1" x14ac:dyDescent="0.3">
      <c r="B59" s="81"/>
      <c r="C59" s="91" t="s">
        <v>22</v>
      </c>
      <c r="D59" s="92"/>
      <c r="E59" s="93"/>
      <c r="F59" s="28"/>
      <c r="G59" s="87">
        <f>SUM(G48:G51)</f>
        <v>0</v>
      </c>
      <c r="H59" s="88"/>
      <c r="I59" s="28"/>
    </row>
    <row r="60" spans="2:9" x14ac:dyDescent="0.25">
      <c r="C60" s="5"/>
      <c r="D60" s="4"/>
      <c r="E60" s="3"/>
      <c r="F60" s="2"/>
      <c r="G60" s="4"/>
      <c r="H60" s="2"/>
    </row>
    <row r="61" spans="2:9" x14ac:dyDescent="0.25">
      <c r="B61" s="89" t="s">
        <v>55</v>
      </c>
      <c r="C61" s="89"/>
      <c r="D61" s="89"/>
      <c r="E61" s="89"/>
      <c r="F61" s="89"/>
      <c r="G61" s="89"/>
      <c r="H61" s="89"/>
      <c r="I61" s="89"/>
    </row>
    <row r="62" spans="2:9" x14ac:dyDescent="0.25">
      <c r="B62" s="48" t="s">
        <v>56</v>
      </c>
      <c r="C62" s="5"/>
      <c r="D62" s="4"/>
      <c r="E62" s="3"/>
      <c r="F62" s="2"/>
      <c r="G62" s="4"/>
      <c r="H62" s="2"/>
    </row>
    <row r="63" spans="2:9" x14ac:dyDescent="0.25">
      <c r="B63" s="48"/>
      <c r="C63" s="5"/>
      <c r="D63" s="4"/>
      <c r="E63" s="3"/>
      <c r="F63" s="2"/>
      <c r="G63" s="4"/>
      <c r="H63" s="2"/>
    </row>
    <row r="64" spans="2:9" x14ac:dyDescent="0.25">
      <c r="B64" s="48"/>
      <c r="C64" s="5"/>
      <c r="D64" s="4"/>
      <c r="E64" s="3"/>
      <c r="F64" s="2"/>
      <c r="G64" s="4"/>
      <c r="H64" s="2"/>
    </row>
    <row r="65" spans="2:10" x14ac:dyDescent="0.25">
      <c r="B65" s="90" t="s">
        <v>63</v>
      </c>
      <c r="C65" s="90"/>
      <c r="D65" s="90"/>
      <c r="E65" s="90"/>
      <c r="F65" s="90"/>
      <c r="G65" s="90"/>
      <c r="H65" s="90"/>
      <c r="I65" s="90"/>
      <c r="J65" s="90"/>
    </row>
    <row r="66" spans="2:10" x14ac:dyDescent="0.25">
      <c r="B66" s="90"/>
      <c r="C66" s="90"/>
      <c r="D66" s="90"/>
      <c r="E66" s="90"/>
      <c r="F66" s="90"/>
      <c r="G66" s="90"/>
      <c r="H66" s="90"/>
      <c r="I66" s="90"/>
      <c r="J66" s="90"/>
    </row>
    <row r="67" spans="2:10" x14ac:dyDescent="0.25">
      <c r="C67" s="5"/>
      <c r="D67" s="4"/>
      <c r="E67" s="3"/>
      <c r="F67" s="2"/>
      <c r="G67" s="4"/>
      <c r="H67" s="2"/>
    </row>
    <row r="68" spans="2:10" x14ac:dyDescent="0.25">
      <c r="C68" s="5"/>
      <c r="D68" s="4"/>
      <c r="E68" s="3"/>
      <c r="F68" s="2"/>
      <c r="G68" s="4"/>
      <c r="H68" s="2"/>
    </row>
    <row r="69" spans="2:10" x14ac:dyDescent="0.25">
      <c r="C69" s="5"/>
      <c r="D69" s="4"/>
      <c r="E69" s="3"/>
      <c r="F69" s="2"/>
      <c r="G69" s="4"/>
      <c r="H69" s="2"/>
    </row>
    <row r="70" spans="2:10" x14ac:dyDescent="0.25">
      <c r="C70" s="5"/>
      <c r="D70" s="4"/>
      <c r="E70" s="3"/>
      <c r="F70" s="2"/>
      <c r="G70" s="4"/>
      <c r="H70" s="2"/>
    </row>
    <row r="71" spans="2:10" x14ac:dyDescent="0.25">
      <c r="C71" s="5"/>
      <c r="D71" s="4"/>
      <c r="E71" s="3"/>
      <c r="F71" s="2"/>
      <c r="G71" s="4"/>
      <c r="H71" s="2"/>
    </row>
    <row r="72" spans="2:10" x14ac:dyDescent="0.25">
      <c r="C72" s="5"/>
      <c r="D72" s="4"/>
      <c r="E72" s="3"/>
      <c r="F72" s="2"/>
      <c r="G72" s="4"/>
      <c r="H72" s="2"/>
    </row>
    <row r="73" spans="2:10" x14ac:dyDescent="0.25">
      <c r="C73" s="5"/>
      <c r="D73" s="4"/>
      <c r="E73" s="3"/>
      <c r="F73" s="2"/>
      <c r="G73" s="4"/>
      <c r="H73" s="2"/>
    </row>
    <row r="74" spans="2:10" x14ac:dyDescent="0.25">
      <c r="C74" s="5"/>
      <c r="D74" s="4"/>
      <c r="E74" s="3"/>
      <c r="F74" s="2"/>
      <c r="G74" s="4"/>
      <c r="H74" s="2"/>
    </row>
    <row r="75" spans="2:10" x14ac:dyDescent="0.25">
      <c r="C75" s="5"/>
      <c r="D75" s="4"/>
      <c r="E75" s="3"/>
      <c r="F75" s="2"/>
      <c r="G75" s="4"/>
      <c r="H75" s="2"/>
    </row>
    <row r="76" spans="2:10" x14ac:dyDescent="0.25">
      <c r="C76" s="5"/>
      <c r="D76" s="4"/>
      <c r="E76" s="3"/>
      <c r="F76" s="2"/>
      <c r="G76" s="4"/>
      <c r="H76" s="2"/>
    </row>
    <row r="77" spans="2:10" x14ac:dyDescent="0.25">
      <c r="C77" s="5"/>
      <c r="D77" s="4"/>
      <c r="E77" s="3"/>
      <c r="F77" s="2"/>
      <c r="G77" s="4"/>
      <c r="H77" s="2"/>
    </row>
    <row r="78" spans="2:10" x14ac:dyDescent="0.25">
      <c r="C78" s="5"/>
      <c r="D78" s="4"/>
      <c r="E78" s="3"/>
      <c r="F78" s="2"/>
      <c r="G78" s="4"/>
      <c r="H78" s="2"/>
    </row>
    <row r="79" spans="2:10" x14ac:dyDescent="0.25">
      <c r="C79" s="5"/>
      <c r="D79" s="4"/>
      <c r="E79" s="3"/>
      <c r="F79" s="2"/>
      <c r="G79" s="4"/>
      <c r="H79" s="2"/>
    </row>
    <row r="80" spans="2:10" x14ac:dyDescent="0.25">
      <c r="C80" s="5"/>
      <c r="D80" s="4"/>
      <c r="E80" s="3"/>
      <c r="F80" s="2"/>
      <c r="G80" s="4"/>
      <c r="H80" s="2"/>
    </row>
    <row r="81" spans="3:8" x14ac:dyDescent="0.25">
      <c r="C81" s="5"/>
      <c r="D81" s="4"/>
      <c r="E81" s="3"/>
      <c r="F81" s="2"/>
      <c r="G81" s="4"/>
      <c r="H81" s="2"/>
    </row>
    <row r="82" spans="3:8" x14ac:dyDescent="0.25">
      <c r="C82" s="5"/>
      <c r="D82" s="4"/>
      <c r="E82" s="3"/>
      <c r="F82" s="2"/>
      <c r="G82" s="4"/>
      <c r="H82" s="2"/>
    </row>
    <row r="83" spans="3:8" x14ac:dyDescent="0.25">
      <c r="C83" s="5"/>
      <c r="D83" s="4"/>
      <c r="E83" s="3"/>
      <c r="F83" s="2"/>
      <c r="G83" s="4"/>
      <c r="H83" s="2"/>
    </row>
    <row r="84" spans="3:8" x14ac:dyDescent="0.25">
      <c r="C84" s="5"/>
      <c r="D84" s="4"/>
      <c r="E84" s="3"/>
      <c r="F84" s="2"/>
      <c r="G84" s="4"/>
      <c r="H84" s="2"/>
    </row>
    <row r="85" spans="3:8" x14ac:dyDescent="0.25">
      <c r="C85" s="5"/>
      <c r="D85" s="4"/>
      <c r="E85" s="3"/>
      <c r="F85" s="2"/>
      <c r="G85" s="4"/>
      <c r="H85" s="2"/>
    </row>
    <row r="86" spans="3:8" x14ac:dyDescent="0.25">
      <c r="C86" s="5"/>
      <c r="D86" s="4"/>
      <c r="E86" s="3"/>
      <c r="F86" s="2"/>
      <c r="G86" s="4"/>
      <c r="H86" s="2"/>
    </row>
    <row r="87" spans="3:8" x14ac:dyDescent="0.25">
      <c r="C87" s="5"/>
      <c r="D87" s="4"/>
      <c r="E87" s="3"/>
      <c r="F87" s="2"/>
      <c r="G87" s="4"/>
      <c r="H87" s="2"/>
    </row>
    <row r="88" spans="3:8" x14ac:dyDescent="0.25">
      <c r="C88" s="5"/>
      <c r="D88" s="4"/>
      <c r="E88" s="3"/>
      <c r="F88" s="2"/>
      <c r="G88" s="4"/>
      <c r="H88" s="2"/>
    </row>
    <row r="89" spans="3:8" x14ac:dyDescent="0.25">
      <c r="C89" s="5"/>
      <c r="D89" s="4"/>
      <c r="E89" s="3"/>
      <c r="F89" s="2"/>
      <c r="G89" s="4"/>
      <c r="H89" s="2"/>
    </row>
    <row r="90" spans="3:8" x14ac:dyDescent="0.25">
      <c r="C90" s="5"/>
      <c r="D90" s="4"/>
      <c r="E90" s="3"/>
      <c r="F90" s="2"/>
      <c r="G90" s="4"/>
      <c r="H90" s="2"/>
    </row>
    <row r="91" spans="3:8" x14ac:dyDescent="0.25">
      <c r="C91" s="5"/>
      <c r="D91" s="4"/>
      <c r="E91" s="3"/>
      <c r="F91" s="2"/>
      <c r="G91" s="4"/>
      <c r="H91" s="2"/>
    </row>
    <row r="92" spans="3:8" x14ac:dyDescent="0.25">
      <c r="C92" s="5"/>
      <c r="D92" s="4"/>
      <c r="E92" s="3"/>
      <c r="F92" s="2"/>
      <c r="G92" s="4"/>
      <c r="H92" s="2"/>
    </row>
    <row r="93" spans="3:8" x14ac:dyDescent="0.25">
      <c r="C93" s="5"/>
      <c r="D93" s="4"/>
      <c r="E93" s="3"/>
      <c r="F93" s="2"/>
      <c r="G93" s="4"/>
      <c r="H93" s="2"/>
    </row>
    <row r="94" spans="3:8" x14ac:dyDescent="0.25">
      <c r="C94" s="5"/>
      <c r="D94" s="4"/>
      <c r="E94" s="3"/>
      <c r="F94" s="2"/>
      <c r="G94" s="4"/>
      <c r="H94" s="2"/>
    </row>
    <row r="95" spans="3:8" x14ac:dyDescent="0.25">
      <c r="C95" s="5"/>
      <c r="D95" s="4"/>
      <c r="E95" s="3"/>
      <c r="F95" s="2"/>
      <c r="G95" s="4"/>
      <c r="H95" s="2"/>
    </row>
    <row r="96" spans="3:8" x14ac:dyDescent="0.25">
      <c r="C96" s="5"/>
      <c r="D96" s="4"/>
      <c r="E96" s="3"/>
      <c r="F96" s="2"/>
      <c r="G96" s="4"/>
      <c r="H96" s="2"/>
    </row>
    <row r="97" spans="3:8" x14ac:dyDescent="0.25">
      <c r="C97" s="5"/>
      <c r="D97" s="4"/>
      <c r="E97" s="3"/>
      <c r="F97" s="2"/>
      <c r="G97" s="4"/>
      <c r="H97" s="2"/>
    </row>
    <row r="98" spans="3:8" x14ac:dyDescent="0.25">
      <c r="C98" s="5"/>
      <c r="D98" s="4"/>
      <c r="E98" s="3"/>
      <c r="F98" s="2"/>
      <c r="G98" s="4"/>
      <c r="H98" s="2"/>
    </row>
    <row r="99" spans="3:8" x14ac:dyDescent="0.25">
      <c r="C99" s="5"/>
      <c r="D99" s="4"/>
      <c r="E99" s="3"/>
      <c r="F99" s="2"/>
      <c r="G99" s="4"/>
      <c r="H99" s="2"/>
    </row>
    <row r="100" spans="3:8" x14ac:dyDescent="0.25">
      <c r="C100" s="5"/>
      <c r="D100" s="4"/>
      <c r="E100" s="3"/>
      <c r="F100" s="2"/>
      <c r="G100" s="4"/>
      <c r="H100" s="2"/>
    </row>
    <row r="101" spans="3:8" x14ac:dyDescent="0.25">
      <c r="C101" s="5"/>
      <c r="D101" s="4"/>
      <c r="E101" s="3"/>
      <c r="F101" s="2"/>
      <c r="G101" s="4"/>
      <c r="H101" s="2"/>
    </row>
    <row r="102" spans="3:8" x14ac:dyDescent="0.25">
      <c r="C102" s="5"/>
      <c r="D102" s="4"/>
      <c r="E102" s="3"/>
      <c r="F102" s="2"/>
      <c r="G102" s="4"/>
      <c r="H102" s="2"/>
    </row>
    <row r="103" spans="3:8" x14ac:dyDescent="0.25">
      <c r="C103" s="5"/>
      <c r="D103" s="3"/>
      <c r="E103" s="3"/>
      <c r="F103" s="2"/>
      <c r="G103" s="4"/>
      <c r="H103" s="2"/>
    </row>
    <row r="104" spans="3:8" x14ac:dyDescent="0.25">
      <c r="C104" s="5"/>
      <c r="D104" s="3"/>
      <c r="E104" s="3"/>
      <c r="F104" s="2"/>
      <c r="G104" s="4"/>
      <c r="H104" s="2"/>
    </row>
    <row r="105" spans="3:8" x14ac:dyDescent="0.25">
      <c r="C105" s="5"/>
      <c r="D105" s="3"/>
      <c r="E105" s="3"/>
      <c r="F105" s="2"/>
      <c r="G105" s="4"/>
      <c r="H105" s="2"/>
    </row>
    <row r="106" spans="3:8" x14ac:dyDescent="0.25">
      <c r="C106" s="5"/>
      <c r="D106" s="3"/>
      <c r="E106" s="3"/>
      <c r="F106" s="2"/>
      <c r="G106" s="4"/>
      <c r="H106" s="2"/>
    </row>
    <row r="107" spans="3:8" x14ac:dyDescent="0.25">
      <c r="C107" s="5"/>
      <c r="D107" s="3"/>
      <c r="E107" s="3"/>
      <c r="F107" s="2"/>
      <c r="G107" s="4"/>
      <c r="H107" s="2"/>
    </row>
    <row r="108" spans="3:8" x14ac:dyDescent="0.25">
      <c r="C108" s="5"/>
      <c r="D108" s="3"/>
      <c r="E108" s="3"/>
      <c r="F108" s="2"/>
      <c r="G108" s="4"/>
      <c r="H108" s="2"/>
    </row>
    <row r="109" spans="3:8" x14ac:dyDescent="0.25">
      <c r="C109" s="5"/>
      <c r="D109" s="3"/>
      <c r="E109" s="3"/>
      <c r="F109" s="2"/>
      <c r="G109" s="4"/>
      <c r="H109" s="2"/>
    </row>
    <row r="110" spans="3:8" x14ac:dyDescent="0.25">
      <c r="C110" s="5"/>
      <c r="D110" s="3"/>
      <c r="E110" s="3"/>
      <c r="F110" s="2"/>
      <c r="G110" s="4"/>
      <c r="H110" s="2"/>
    </row>
    <row r="111" spans="3:8" x14ac:dyDescent="0.25">
      <c r="C111" s="5"/>
      <c r="D111" s="3"/>
      <c r="E111" s="3"/>
      <c r="F111" s="2"/>
      <c r="G111" s="4"/>
      <c r="H111" s="2"/>
    </row>
    <row r="112" spans="3:8" x14ac:dyDescent="0.25">
      <c r="C112" s="5"/>
      <c r="D112" s="3"/>
      <c r="E112" s="3"/>
      <c r="F112" s="2"/>
      <c r="G112" s="4"/>
      <c r="H112" s="2"/>
    </row>
    <row r="113" spans="3:8" x14ac:dyDescent="0.25">
      <c r="C113" s="5"/>
      <c r="D113" s="3"/>
      <c r="E113" s="3"/>
      <c r="F113" s="2"/>
      <c r="G113" s="4"/>
      <c r="H113" s="2"/>
    </row>
    <row r="114" spans="3:8" x14ac:dyDescent="0.25">
      <c r="C114" s="5"/>
      <c r="E114" s="2"/>
      <c r="F114" s="2"/>
      <c r="G114" s="4"/>
      <c r="H114" s="2"/>
    </row>
    <row r="115" spans="3:8" x14ac:dyDescent="0.25">
      <c r="C115" s="5"/>
      <c r="E115" s="2"/>
      <c r="F115" s="2"/>
      <c r="G115" s="4"/>
      <c r="H115" s="2"/>
    </row>
    <row r="116" spans="3:8" x14ac:dyDescent="0.25">
      <c r="C116" s="5"/>
      <c r="E116" s="2"/>
      <c r="F116" s="2"/>
      <c r="G116" s="3"/>
      <c r="H116" s="2"/>
    </row>
    <row r="117" spans="3:8" x14ac:dyDescent="0.25">
      <c r="C117" s="5"/>
      <c r="E117" s="2"/>
      <c r="F117" s="2"/>
      <c r="G117" s="3"/>
      <c r="H117" s="2"/>
    </row>
    <row r="118" spans="3:8" x14ac:dyDescent="0.25">
      <c r="C118" s="5"/>
      <c r="E118" s="2"/>
      <c r="F118" s="2"/>
      <c r="G118" s="3"/>
      <c r="H118" s="2"/>
    </row>
    <row r="119" spans="3:8" x14ac:dyDescent="0.25">
      <c r="C119" s="5"/>
      <c r="E119" s="2"/>
      <c r="F119" s="2"/>
      <c r="G119" s="3"/>
      <c r="H119" s="2"/>
    </row>
    <row r="120" spans="3:8" x14ac:dyDescent="0.25">
      <c r="C120" s="5"/>
      <c r="E120" s="2"/>
      <c r="F120" s="2"/>
      <c r="G120" s="3"/>
      <c r="H120" s="2"/>
    </row>
    <row r="121" spans="3:8" x14ac:dyDescent="0.25">
      <c r="C121" s="5"/>
      <c r="E121" s="2"/>
      <c r="F121" s="2"/>
      <c r="G121" s="3"/>
      <c r="H121" s="2"/>
    </row>
  </sheetData>
  <sheetProtection algorithmName="SHA-512" hashValue="95UMvaT8VLqr3ta+ISfSwAjeumi9+zzZrrftdasSh2m39HkgVgjEEbr5AKKAJxnRgBjU/10b1EzW+SHj9m1Xtg==" saltValue="NZ5UQ46y4ymgJfFTc0xGYA==" spinCount="100000" sheet="1" objects="1" scenarios="1"/>
  <mergeCells count="21">
    <mergeCell ref="B61:I61"/>
    <mergeCell ref="B65:J66"/>
    <mergeCell ref="C57:E57"/>
    <mergeCell ref="C58:E58"/>
    <mergeCell ref="C59:E59"/>
    <mergeCell ref="B46:H46"/>
    <mergeCell ref="B53:E53"/>
    <mergeCell ref="C55:E55"/>
    <mergeCell ref="C56:E56"/>
    <mergeCell ref="B55:B59"/>
    <mergeCell ref="G53:H53"/>
    <mergeCell ref="G55:H55"/>
    <mergeCell ref="G56:H56"/>
    <mergeCell ref="G57:H57"/>
    <mergeCell ref="G58:H58"/>
    <mergeCell ref="G59:H59"/>
    <mergeCell ref="B11:H11"/>
    <mergeCell ref="B17:H17"/>
    <mergeCell ref="B24:H24"/>
    <mergeCell ref="B40:H40"/>
    <mergeCell ref="A2:J2"/>
  </mergeCells>
  <pageMargins left="0.7" right="0.7" top="0.75" bottom="0.75" header="0.3" footer="0.3"/>
  <pageSetup scale="4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8" operator="equal" id="{298A174A-8189-452C-B2B4-A34C3998C6A1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9" operator="equal" id="{815638FA-423E-47C7-9239-F3C300342396}">
            <xm:f>Data!$C$4</xm:f>
            <x14:dxf>
              <font>
                <b/>
                <i/>
                <color rgb="FF00B050"/>
              </font>
            </x14:dxf>
          </x14:cfRule>
          <xm:sqref>H1 H52 H60 H54 H18:H22 H67:H1048576 H62:H64 H3:H15 H25:H38</xm:sqref>
        </x14:conditionalFormatting>
        <x14:conditionalFormatting xmlns:xm="http://schemas.microsoft.com/office/excel/2006/main">
          <x14:cfRule type="cellIs" priority="46" operator="equal" id="{8E64A391-9972-424A-A0CA-CA933A0203F9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7" operator="equal" id="{F6723AC6-6633-420C-9313-3F447073B15B}">
            <xm:f>Data!$C$4</xm:f>
            <x14:dxf>
              <font>
                <b/>
                <i/>
                <color rgb="FF00B050"/>
              </font>
            </x14:dxf>
          </x14:cfRule>
          <xm:sqref>H44</xm:sqref>
        </x14:conditionalFormatting>
        <x14:conditionalFormatting xmlns:xm="http://schemas.microsoft.com/office/excel/2006/main">
          <x14:cfRule type="cellIs" priority="44" operator="equal" id="{9DEF5FB4-0B87-434E-9DC3-9E4D0183094E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5" operator="equal" id="{BC6D627A-7DA6-44A0-85AC-64642EDE3FF3}">
            <xm:f>Data!$C$4</xm:f>
            <x14:dxf>
              <font>
                <b/>
                <i/>
                <color rgb="FF00B050"/>
              </font>
            </x14:dxf>
          </x14:cfRule>
          <xm:sqref>H41</xm:sqref>
        </x14:conditionalFormatting>
        <x14:conditionalFormatting xmlns:xm="http://schemas.microsoft.com/office/excel/2006/main">
          <x14:cfRule type="cellIs" priority="42" operator="equal" id="{2D08A887-CB3B-4D63-9CDB-E384BA857B6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3" operator="equal" id="{A8231B6B-4330-4B1C-95C8-CA3D93A4A18F}">
            <xm:f>Data!$C$4</xm:f>
            <x14:dxf>
              <font>
                <b/>
                <i/>
                <color rgb="FF00B050"/>
              </font>
            </x14:dxf>
          </x14:cfRule>
          <xm:sqref>H16</xm:sqref>
        </x14:conditionalFormatting>
        <x14:conditionalFormatting xmlns:xm="http://schemas.microsoft.com/office/excel/2006/main">
          <x14:cfRule type="cellIs" priority="40" operator="equal" id="{2E144E8E-72CD-444D-9709-CE9039E05BB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1" operator="equal" id="{CC25784B-F429-4881-9CFD-158597AEC4F7}">
            <xm:f>Data!$C$4</xm:f>
            <x14:dxf>
              <font>
                <b/>
                <i/>
                <color rgb="FF00B050"/>
              </font>
            </x14:dxf>
          </x14:cfRule>
          <xm:sqref>H23</xm:sqref>
        </x14:conditionalFormatting>
        <x14:conditionalFormatting xmlns:xm="http://schemas.microsoft.com/office/excel/2006/main">
          <x14:cfRule type="cellIs" priority="38" operator="equal" id="{58D58B19-6015-4A52-B24D-8F68A2DCD9BC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9" operator="equal" id="{7DFBB320-CB54-4876-A002-5D0963065759}">
            <xm:f>Data!$C$4</xm:f>
            <x14:dxf>
              <font>
                <b/>
                <i/>
                <color rgb="FF00B050"/>
              </font>
            </x14:dxf>
          </x14:cfRule>
          <xm:sqref>H39</xm:sqref>
        </x14:conditionalFormatting>
        <x14:conditionalFormatting xmlns:xm="http://schemas.microsoft.com/office/excel/2006/main">
          <x14:cfRule type="cellIs" priority="36" operator="equal" id="{4C557E87-5D96-4699-8751-32712DC52EA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7" operator="equal" id="{AF8DEE99-A0EE-4F47-8329-D886462EA4E7}">
            <xm:f>Data!$C$4</xm:f>
            <x14:dxf>
              <font>
                <b/>
                <i/>
                <color rgb="FF00B050"/>
              </font>
            </x14:dxf>
          </x14:cfRule>
          <xm:sqref>H42</xm:sqref>
        </x14:conditionalFormatting>
        <x14:conditionalFormatting xmlns:xm="http://schemas.microsoft.com/office/excel/2006/main">
          <x14:cfRule type="cellIs" priority="34" operator="equal" id="{4DE76B3F-7D90-4DB4-82CB-476F75EEA663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5" operator="equal" id="{A4BF9DA6-DDD4-403A-BD5C-DC112C0DD3A6}">
            <xm:f>Data!$C$4</xm:f>
            <x14:dxf>
              <font>
                <b/>
                <i/>
                <color rgb="FF00B050"/>
              </font>
            </x14:dxf>
          </x14:cfRule>
          <xm:sqref>H50:H51</xm:sqref>
        </x14:conditionalFormatting>
        <x14:conditionalFormatting xmlns:xm="http://schemas.microsoft.com/office/excel/2006/main">
          <x14:cfRule type="cellIs" priority="22" operator="equal" id="{2470D15E-5D5D-4B00-94C4-C0E6041B6088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3" operator="equal" id="{2FF5985E-415C-4D53-AD08-11610DFB30B1}">
            <xm:f>Data!$C$4</xm:f>
            <x14:dxf>
              <font>
                <b/>
                <i/>
                <color rgb="FF00B050"/>
              </font>
            </x14:dxf>
          </x14:cfRule>
          <xm:sqref>H48:H49</xm:sqref>
        </x14:conditionalFormatting>
        <x14:conditionalFormatting xmlns:xm="http://schemas.microsoft.com/office/excel/2006/main">
          <x14:cfRule type="cellIs" priority="24" operator="equal" id="{B6DAFF7A-9F69-40B5-9C9C-3B4905E7060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5" operator="equal" id="{F41EA25E-56C5-477E-BF71-D823824682A3}">
            <xm:f>Data!$C$4</xm:f>
            <x14:dxf>
              <font>
                <b/>
                <i/>
                <color rgb="FF00B050"/>
              </font>
            </x14:dxf>
          </x14:cfRule>
          <xm:sqref>H47</xm:sqref>
        </x14:conditionalFormatting>
        <x14:conditionalFormatting xmlns:xm="http://schemas.microsoft.com/office/excel/2006/main">
          <x14:cfRule type="cellIs" priority="26" operator="equal" id="{9C465546-1307-4E70-B390-5917142ABBDD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7" operator="equal" id="{4D089F29-D49F-4CF2-9C3C-B8641C54013C}">
            <xm:f>Data!$C$4</xm:f>
            <x14:dxf>
              <font>
                <b/>
                <i/>
                <color rgb="FF00B050"/>
              </font>
            </x14:dxf>
          </x14:cfRule>
          <xm:sqref>H45</xm:sqref>
        </x14:conditionalFormatting>
        <x14:conditionalFormatting xmlns:xm="http://schemas.microsoft.com/office/excel/2006/main">
          <x14:cfRule type="cellIs" priority="20" operator="equal" id="{D99265F4-FB15-4DAA-8B3E-298D873A22F2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1" operator="equal" id="{F37EABD9-20BA-4DBD-B2CE-560106B165E7}">
            <xm:f>Data!$C$4</xm:f>
            <x14:dxf>
              <font>
                <b/>
                <i/>
                <color rgb="FF00B050"/>
              </font>
            </x14:dxf>
          </x14:cfRule>
          <xm:sqref>I55</xm:sqref>
        </x14:conditionalFormatting>
        <x14:conditionalFormatting xmlns:xm="http://schemas.microsoft.com/office/excel/2006/main">
          <x14:cfRule type="cellIs" priority="18" operator="equal" id="{9991C97F-CC21-4ADF-B232-3474FE752763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9" operator="equal" id="{BE677542-AC24-4B28-84B2-4FCBE4158E8B}">
            <xm:f>Data!$C$4</xm:f>
            <x14:dxf>
              <font>
                <b/>
                <i/>
                <color rgb="FF00B050"/>
              </font>
            </x14:dxf>
          </x14:cfRule>
          <xm:sqref>I56</xm:sqref>
        </x14:conditionalFormatting>
        <x14:conditionalFormatting xmlns:xm="http://schemas.microsoft.com/office/excel/2006/main">
          <x14:cfRule type="cellIs" priority="16" operator="equal" id="{B280C05C-8F65-47CA-AB41-16E02BAF4249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7" operator="equal" id="{DC065D0A-34F7-4A48-9B11-524AC2900627}">
            <xm:f>Data!$C$4</xm:f>
            <x14:dxf>
              <font>
                <b/>
                <i/>
                <color rgb="FF00B050"/>
              </font>
            </x14:dxf>
          </x14:cfRule>
          <xm:sqref>I57</xm:sqref>
        </x14:conditionalFormatting>
        <x14:conditionalFormatting xmlns:xm="http://schemas.microsoft.com/office/excel/2006/main">
          <x14:cfRule type="cellIs" priority="14" operator="equal" id="{A5A153BA-18BD-4BDD-9B99-78DC0C883191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5" operator="equal" id="{2E353D97-41DA-4751-9939-F13FC356DBE3}">
            <xm:f>Data!$C$4</xm:f>
            <x14:dxf>
              <font>
                <b/>
                <i/>
                <color rgb="FF00B050"/>
              </font>
            </x14:dxf>
          </x14:cfRule>
          <xm:sqref>I58</xm:sqref>
        </x14:conditionalFormatting>
        <x14:conditionalFormatting xmlns:xm="http://schemas.microsoft.com/office/excel/2006/main">
          <x14:cfRule type="cellIs" priority="12" operator="equal" id="{B099D61A-2FF7-42C0-822B-7DE56CD0AE4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3" operator="equal" id="{2A8517AA-B6F0-49F0-9E0E-517A85662D89}">
            <xm:f>Data!$C$4</xm:f>
            <x14:dxf>
              <font>
                <b/>
                <i/>
                <color rgb="FF00B050"/>
              </font>
            </x14:dxf>
          </x14:cfRule>
          <xm:sqref>I59</xm:sqref>
        </x14:conditionalFormatting>
        <x14:conditionalFormatting xmlns:xm="http://schemas.microsoft.com/office/excel/2006/main">
          <x14:cfRule type="cellIs" priority="10" operator="equal" id="{1C6D82CF-5B84-4A6A-9F2A-5E325D68C76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1" operator="equal" id="{10E3DEE9-ECB4-47E4-8751-5A846B4A2BD6}">
            <xm:f>Data!$C$4</xm:f>
            <x14:dxf>
              <font>
                <b/>
                <i/>
                <color rgb="FF00B050"/>
              </font>
            </x14:dxf>
          </x14:cfRule>
          <xm:sqref>H17</xm:sqref>
        </x14:conditionalFormatting>
        <x14:conditionalFormatting xmlns:xm="http://schemas.microsoft.com/office/excel/2006/main">
          <x14:cfRule type="cellIs" priority="8" operator="equal" id="{B34F3CD5-1266-4406-9072-48E7F2B360B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9" operator="equal" id="{3EB077F3-934C-414B-B8BA-E0D8471F885E}">
            <xm:f>Data!$C$4</xm:f>
            <x14:dxf>
              <font>
                <b/>
                <i/>
                <color rgb="FF00B050"/>
              </font>
            </x14:dxf>
          </x14:cfRule>
          <xm:sqref>H24</xm:sqref>
        </x14:conditionalFormatting>
        <x14:conditionalFormatting xmlns:xm="http://schemas.microsoft.com/office/excel/2006/main">
          <x14:cfRule type="cellIs" priority="6" operator="equal" id="{004B3AF7-B41B-4C89-82C9-7FD1B90C67DF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7" operator="equal" id="{48FA23B5-6592-460F-89E9-56D1E5CCF958}">
            <xm:f>Data!$C$4</xm:f>
            <x14:dxf>
              <font>
                <b/>
                <i/>
                <color rgb="FF00B050"/>
              </font>
            </x14:dxf>
          </x14:cfRule>
          <xm:sqref>H40</xm:sqref>
        </x14:conditionalFormatting>
        <x14:conditionalFormatting xmlns:xm="http://schemas.microsoft.com/office/excel/2006/main">
          <x14:cfRule type="cellIs" priority="4" operator="equal" id="{E7F970EF-3C3F-4B04-A59D-A58C29449267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5" operator="equal" id="{AB53296A-4C63-4600-AB37-CA53177C2723}">
            <xm:f>Data!$C$4</xm:f>
            <x14:dxf>
              <font>
                <b/>
                <i/>
                <color rgb="FF00B050"/>
              </font>
            </x14:dxf>
          </x14:cfRule>
          <xm:sqref>H46</xm:sqref>
        </x14:conditionalFormatting>
        <x14:conditionalFormatting xmlns:xm="http://schemas.microsoft.com/office/excel/2006/main">
          <x14:cfRule type="cellIs" priority="3" operator="equal" id="{406A4DF4-E92B-411F-B155-D369001D0562}">
            <xm:f>Data!$C$4</xm:f>
            <x14:dxf>
              <font>
                <strike val="0"/>
              </font>
            </x14:dxf>
          </x14:cfRule>
          <xm:sqref>D50</xm:sqref>
        </x14:conditionalFormatting>
        <x14:conditionalFormatting xmlns:xm="http://schemas.microsoft.com/office/excel/2006/main">
          <x14:cfRule type="cellIs" priority="1" operator="equal" id="{C6B4F408-7B50-4D96-A88A-856CF2C1713F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" operator="equal" id="{4CFCDC31-7562-491E-86F8-AB8725FB15AF}">
            <xm:f>Data!$C$4</xm:f>
            <x14:dxf>
              <font>
                <b/>
                <i/>
                <color rgb="FF00B050"/>
              </font>
            </x14:dxf>
          </x14:cfRule>
          <xm:sqref>H43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0DAAB1-90B9-4FF0-8BA0-9EC6D6A80842}">
          <x14:formula1>
            <xm:f>Data!$C$4:$C$5</xm:f>
          </x14:formula1>
          <xm:sqref>H14 H19:H22 H48:H51 H43:H44 H26:H38</xm:sqref>
        </x14:dataValidation>
        <x14:dataValidation type="list" allowBlank="1" showInputMessage="1" showErrorMessage="1" xr:uid="{0B5983F0-F1CB-48E7-9434-296B60BC34EB}">
          <x14:formula1>
            <xm:f>Data!$C$11:$C$12</xm:f>
          </x14:formula1>
          <xm:sqref>C5</xm:sqref>
        </x14:dataValidation>
        <x14:dataValidation type="list" allowBlank="1" showInputMessage="1" showErrorMessage="1" xr:uid="{93DD85C4-59F5-4ADB-B1BC-E95A0EF02A4F}">
          <x14:formula1>
            <xm:f>Data!$C$14:$BJ$14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E7B02-BF27-4BDA-9FE1-1F95BFE45837}">
  <sheetPr codeName="Sheet2"/>
  <dimension ref="B3:BJ53"/>
  <sheetViews>
    <sheetView workbookViewId="0">
      <selection activeCell="C19" sqref="C19"/>
    </sheetView>
  </sheetViews>
  <sheetFormatPr defaultRowHeight="15" x14ac:dyDescent="0.25"/>
  <cols>
    <col min="2" max="2" width="72.85546875" bestFit="1" customWidth="1"/>
    <col min="3" max="3" width="17.28515625" customWidth="1"/>
    <col min="5" max="6" width="2" bestFit="1" customWidth="1"/>
    <col min="7" max="11" width="2" customWidth="1"/>
    <col min="12" max="62" width="3" customWidth="1"/>
  </cols>
  <sheetData>
    <row r="3" spans="2:62" x14ac:dyDescent="0.25">
      <c r="C3" t="s">
        <v>9</v>
      </c>
    </row>
    <row r="4" spans="2:62" x14ac:dyDescent="0.25">
      <c r="C4" t="s">
        <v>42</v>
      </c>
    </row>
    <row r="5" spans="2:62" x14ac:dyDescent="0.25">
      <c r="C5" t="s">
        <v>43</v>
      </c>
    </row>
    <row r="7" spans="2:62" x14ac:dyDescent="0.25">
      <c r="C7" t="s">
        <v>10</v>
      </c>
    </row>
    <row r="8" spans="2:62" x14ac:dyDescent="0.25">
      <c r="B8" t="s">
        <v>4</v>
      </c>
      <c r="C8" s="9">
        <v>50</v>
      </c>
    </row>
    <row r="9" spans="2:62" x14ac:dyDescent="0.25">
      <c r="B9" t="s">
        <v>27</v>
      </c>
      <c r="C9" s="9">
        <v>25</v>
      </c>
    </row>
    <row r="11" spans="2:62" ht="18.75" x14ac:dyDescent="0.25">
      <c r="B11" s="7" t="s">
        <v>11</v>
      </c>
      <c r="C11" t="s">
        <v>59</v>
      </c>
    </row>
    <row r="12" spans="2:62" x14ac:dyDescent="0.25">
      <c r="C12" t="s">
        <v>27</v>
      </c>
    </row>
    <row r="14" spans="2:62" ht="18.75" x14ac:dyDescent="0.25">
      <c r="B14" s="7" t="s">
        <v>12</v>
      </c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  <c r="O14">
        <v>13</v>
      </c>
      <c r="P14">
        <v>14</v>
      </c>
      <c r="Q14">
        <v>15</v>
      </c>
      <c r="R14">
        <v>16</v>
      </c>
      <c r="S14">
        <v>17</v>
      </c>
      <c r="T14">
        <v>18</v>
      </c>
      <c r="U14">
        <v>19</v>
      </c>
      <c r="V14">
        <v>20</v>
      </c>
      <c r="W14">
        <v>21</v>
      </c>
      <c r="X14">
        <v>22</v>
      </c>
      <c r="Y14">
        <v>23</v>
      </c>
      <c r="Z14">
        <v>24</v>
      </c>
      <c r="AA14">
        <v>25</v>
      </c>
      <c r="AB14">
        <v>26</v>
      </c>
      <c r="AC14">
        <v>27</v>
      </c>
      <c r="AD14">
        <v>28</v>
      </c>
      <c r="AE14">
        <v>29</v>
      </c>
      <c r="AF14">
        <v>30</v>
      </c>
      <c r="AG14">
        <v>31</v>
      </c>
      <c r="AH14">
        <v>32</v>
      </c>
      <c r="AI14">
        <v>33</v>
      </c>
      <c r="AJ14">
        <v>34</v>
      </c>
      <c r="AK14">
        <v>35</v>
      </c>
      <c r="AL14">
        <v>36</v>
      </c>
      <c r="AM14">
        <v>37</v>
      </c>
      <c r="AN14">
        <v>38</v>
      </c>
      <c r="AO14">
        <v>39</v>
      </c>
      <c r="AP14">
        <v>40</v>
      </c>
      <c r="AQ14">
        <v>41</v>
      </c>
      <c r="AR14">
        <v>42</v>
      </c>
      <c r="AS14">
        <v>43</v>
      </c>
      <c r="AT14">
        <v>44</v>
      </c>
      <c r="AU14">
        <v>45</v>
      </c>
      <c r="AV14">
        <v>46</v>
      </c>
      <c r="AW14">
        <v>47</v>
      </c>
      <c r="AX14">
        <v>48</v>
      </c>
      <c r="AY14">
        <v>49</v>
      </c>
      <c r="AZ14">
        <v>50</v>
      </c>
      <c r="BA14">
        <v>51</v>
      </c>
      <c r="BB14">
        <v>52</v>
      </c>
      <c r="BC14">
        <v>53</v>
      </c>
      <c r="BD14">
        <v>54</v>
      </c>
      <c r="BE14">
        <v>55</v>
      </c>
      <c r="BF14">
        <v>56</v>
      </c>
      <c r="BG14">
        <v>57</v>
      </c>
      <c r="BH14">
        <v>58</v>
      </c>
      <c r="BI14">
        <v>59</v>
      </c>
      <c r="BJ14">
        <v>60</v>
      </c>
    </row>
    <row r="16" spans="2:62" x14ac:dyDescent="0.25">
      <c r="B16" t="s">
        <v>35</v>
      </c>
      <c r="C16">
        <v>1500</v>
      </c>
    </row>
    <row r="17" spans="2:5" x14ac:dyDescent="0.25">
      <c r="B17" t="s">
        <v>36</v>
      </c>
      <c r="C17">
        <v>700</v>
      </c>
    </row>
    <row r="18" spans="2:5" x14ac:dyDescent="0.25">
      <c r="B18" t="s">
        <v>34</v>
      </c>
      <c r="C18">
        <v>8</v>
      </c>
    </row>
    <row r="20" spans="2:5" ht="21" x14ac:dyDescent="0.35">
      <c r="B20" s="94" t="s">
        <v>25</v>
      </c>
      <c r="C20" s="94"/>
    </row>
    <row r="21" spans="2:5" ht="21.75" thickBot="1" x14ac:dyDescent="0.4">
      <c r="B21" s="35"/>
      <c r="C21" s="35"/>
    </row>
    <row r="22" spans="2:5" ht="15.75" x14ac:dyDescent="0.25">
      <c r="B22" s="10" t="s">
        <v>0</v>
      </c>
      <c r="C22">
        <v>0.8</v>
      </c>
    </row>
    <row r="23" spans="2:5" ht="15.75" x14ac:dyDescent="0.25">
      <c r="B23" s="11" t="s">
        <v>1</v>
      </c>
      <c r="C23">
        <v>2.5</v>
      </c>
    </row>
    <row r="24" spans="2:5" ht="15.75" x14ac:dyDescent="0.25">
      <c r="B24" s="11" t="s">
        <v>2</v>
      </c>
      <c r="C24" t="s">
        <v>26</v>
      </c>
    </row>
    <row r="25" spans="2:5" ht="16.5" thickBot="1" x14ac:dyDescent="0.3">
      <c r="B25" s="12" t="s">
        <v>3</v>
      </c>
      <c r="C25">
        <v>16.66</v>
      </c>
      <c r="D25">
        <v>35</v>
      </c>
      <c r="E25">
        <v>1</v>
      </c>
    </row>
    <row r="26" spans="2:5" ht="15.75" thickBot="1" x14ac:dyDescent="0.3"/>
    <row r="27" spans="2:5" ht="15.75" x14ac:dyDescent="0.25">
      <c r="B27" s="10" t="s">
        <v>6</v>
      </c>
      <c r="C27">
        <v>1.2</v>
      </c>
    </row>
    <row r="28" spans="2:5" ht="15.75" x14ac:dyDescent="0.25">
      <c r="B28" s="11" t="s">
        <v>7</v>
      </c>
      <c r="C28">
        <v>2</v>
      </c>
    </row>
    <row r="29" spans="2:5" ht="15.75" x14ac:dyDescent="0.25">
      <c r="B29" s="11" t="s">
        <v>8</v>
      </c>
      <c r="C29">
        <v>2.5</v>
      </c>
    </row>
    <row r="30" spans="2:5" ht="16.5" thickBot="1" x14ac:dyDescent="0.3">
      <c r="B30" s="12" t="s">
        <v>33</v>
      </c>
      <c r="C30">
        <v>2</v>
      </c>
    </row>
    <row r="31" spans="2:5" ht="15.75" thickBot="1" x14ac:dyDescent="0.3">
      <c r="C31" t="s">
        <v>26</v>
      </c>
    </row>
    <row r="32" spans="2:5" ht="15.75" x14ac:dyDescent="0.25">
      <c r="B32" s="10" t="s">
        <v>13</v>
      </c>
    </row>
    <row r="33" spans="2:3" ht="15.75" x14ac:dyDescent="0.25">
      <c r="B33" s="68" t="s">
        <v>65</v>
      </c>
    </row>
    <row r="34" spans="2:3" ht="15.75" x14ac:dyDescent="0.25">
      <c r="B34" s="11" t="s">
        <v>14</v>
      </c>
      <c r="C34">
        <v>1.5</v>
      </c>
    </row>
    <row r="35" spans="2:3" ht="15.75" x14ac:dyDescent="0.25">
      <c r="B35" s="11" t="s">
        <v>23</v>
      </c>
      <c r="C35">
        <v>2</v>
      </c>
    </row>
    <row r="36" spans="2:3" ht="15.75" x14ac:dyDescent="0.25">
      <c r="B36" s="11" t="s">
        <v>20</v>
      </c>
      <c r="C36">
        <v>2</v>
      </c>
    </row>
    <row r="37" spans="2:3" ht="15.75" x14ac:dyDescent="0.25">
      <c r="B37" s="11" t="s">
        <v>15</v>
      </c>
      <c r="C37">
        <v>1.5</v>
      </c>
    </row>
    <row r="38" spans="2:3" ht="15.75" x14ac:dyDescent="0.25">
      <c r="B38" s="11" t="s">
        <v>16</v>
      </c>
      <c r="C38">
        <v>3.5</v>
      </c>
    </row>
    <row r="39" spans="2:3" ht="15.75" x14ac:dyDescent="0.25">
      <c r="B39" s="11" t="s">
        <v>17</v>
      </c>
    </row>
    <row r="40" spans="2:3" ht="15.75" x14ac:dyDescent="0.25">
      <c r="B40" s="11" t="s">
        <v>37</v>
      </c>
      <c r="C40">
        <v>2</v>
      </c>
    </row>
    <row r="41" spans="2:3" ht="15.75" x14ac:dyDescent="0.25">
      <c r="B41" s="11" t="s">
        <v>18</v>
      </c>
    </row>
    <row r="42" spans="2:3" ht="15.75" x14ac:dyDescent="0.25">
      <c r="B42" s="23" t="s">
        <v>70</v>
      </c>
    </row>
    <row r="43" spans="2:3" ht="15.75" x14ac:dyDescent="0.25">
      <c r="B43" s="11" t="s">
        <v>68</v>
      </c>
      <c r="C43">
        <v>2</v>
      </c>
    </row>
    <row r="44" spans="2:3" ht="15.75" x14ac:dyDescent="0.25">
      <c r="B44" s="11" t="s">
        <v>19</v>
      </c>
    </row>
    <row r="45" spans="2:3" ht="16.5" thickBot="1" x14ac:dyDescent="0.3">
      <c r="B45" s="12" t="s">
        <v>32</v>
      </c>
    </row>
    <row r="46" spans="2:3" ht="15.75" thickBot="1" x14ac:dyDescent="0.3"/>
    <row r="47" spans="2:3" ht="15.75" x14ac:dyDescent="0.25">
      <c r="B47" s="22" t="s">
        <v>21</v>
      </c>
    </row>
    <row r="48" spans="2:3" ht="16.5" thickBot="1" x14ac:dyDescent="0.3">
      <c r="B48" s="24" t="s">
        <v>31</v>
      </c>
    </row>
    <row r="49" spans="2:2" ht="15.75" thickBot="1" x14ac:dyDescent="0.3"/>
    <row r="50" spans="2:2" ht="15.75" x14ac:dyDescent="0.25">
      <c r="B50" s="22" t="s">
        <v>28</v>
      </c>
    </row>
    <row r="51" spans="2:2" ht="15.75" x14ac:dyDescent="0.25">
      <c r="B51" s="23" t="s">
        <v>29</v>
      </c>
    </row>
    <row r="52" spans="2:2" ht="15.75" x14ac:dyDescent="0.25">
      <c r="B52" s="36" t="s">
        <v>24</v>
      </c>
    </row>
    <row r="53" spans="2:2" ht="16.5" thickBot="1" x14ac:dyDescent="0.3">
      <c r="B53" s="24" t="s">
        <v>30</v>
      </c>
    </row>
  </sheetData>
  <mergeCells count="1">
    <mergeCell ref="B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Ferro</dc:creator>
  <cp:lastModifiedBy>Mickael Ferro</cp:lastModifiedBy>
  <dcterms:created xsi:type="dcterms:W3CDTF">2020-03-16T17:41:41Z</dcterms:created>
  <dcterms:modified xsi:type="dcterms:W3CDTF">2021-10-15T03:08:30Z</dcterms:modified>
</cp:coreProperties>
</file>